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30" windowHeight="5130" tabRatio="859" activeTab="1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</sheets>
  <definedNames>
    <definedName name="_xlnm._FilterDatabase" localSheetId="0" hidden="1">'Spis tabel'!$C$5:$E$5</definedName>
    <definedName name="_xlnm._FilterDatabase" localSheetId="1" hidden="1">'Tab1'!$A$8:$Q$8</definedName>
    <definedName name="_xlnm._FilterDatabase" localSheetId="2" hidden="1">'Tab2'!$A$8:$X$8</definedName>
    <definedName name="_xlnm._FilterDatabase" localSheetId="3" hidden="1">'Tab3'!$A$8:$AH$207</definedName>
    <definedName name="_xlnm._FilterDatabase" localSheetId="4" hidden="1">'Tab4'!$A$8:$AD$207</definedName>
    <definedName name="kwartal">'Spis tabel'!$E$12</definedName>
    <definedName name="_xlnm.Print_Area" localSheetId="0">'Spis tabel'!$C$4:$R$9</definedName>
    <definedName name="_xlnm.Print_Area" localSheetId="4">'Tab4'!$A$1:$AD$207</definedName>
    <definedName name="rok">'Spis tabel'!$E$11</definedName>
    <definedName name="_xlnm.Print_Titles" localSheetId="1">'Tab1'!$A:$E,'Tab1'!$2:$8</definedName>
    <definedName name="_xlnm.Print_Titles" localSheetId="2">'Tab2'!$A:$G,'Tab2'!$2:$8</definedName>
    <definedName name="_xlnm.Print_Titles" localSheetId="3">'Tab3'!$A:$E,'Tab3'!$4:$8</definedName>
    <definedName name="_xlnm.Print_Titles" localSheetId="4">'Tab4'!$A:$E,'Tab4'!$4:$8</definedName>
  </definedNames>
  <calcPr fullCalcOnLoad="1"/>
</workbook>
</file>

<file path=xl/sharedStrings.xml><?xml version="1.0" encoding="utf-8"?>
<sst xmlns="http://schemas.openxmlformats.org/spreadsheetml/2006/main" count="1777" uniqueCount="254">
  <si>
    <t>GT</t>
  </si>
  <si>
    <t>plan</t>
  </si>
  <si>
    <t>wykonanie</t>
  </si>
  <si>
    <t>Wydatki ogółem</t>
  </si>
  <si>
    <t>zł</t>
  </si>
  <si>
    <t>%</t>
  </si>
  <si>
    <t>z tego:</t>
  </si>
  <si>
    <t>dochody ogółem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</si>
  <si>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</si>
  <si>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</si>
  <si>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</si>
  <si>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</si>
  <si>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</si>
  <si>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</si>
  <si>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</si>
  <si>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</si>
  <si>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Wydatki bieżące</t>
  </si>
  <si>
    <t>Wydatki majątkowe</t>
  </si>
  <si>
    <t>Zakładka</t>
  </si>
  <si>
    <t>Tytuł</t>
  </si>
  <si>
    <t>Dynamika wykonania
(do roku poprzedniego)</t>
  </si>
  <si>
    <t>rok</t>
  </si>
  <si>
    <t>kwartal</t>
  </si>
  <si>
    <t>ZW</t>
  </si>
  <si>
    <t>Stan bazy na:</t>
  </si>
  <si>
    <t>NAZWA JST</t>
  </si>
  <si>
    <t>struktura wykonania dochodów ogółem</t>
  </si>
  <si>
    <t>x</t>
  </si>
  <si>
    <t>inwestycje i zakupy inwestycyjne</t>
  </si>
  <si>
    <t xml:space="preserve"> obsługa długu (odsetki i dyskonto) </t>
  </si>
  <si>
    <t>Wynik budżetu</t>
  </si>
  <si>
    <t>Przychody</t>
  </si>
  <si>
    <t>TYP</t>
  </si>
  <si>
    <t>Rozchody</t>
  </si>
  <si>
    <t>subwencja ogólna i środki na uzupełnienie dochodów</t>
  </si>
  <si>
    <t>wynagrodzenia i składki od nich naliczane</t>
  </si>
  <si>
    <t>tab2</t>
  </si>
  <si>
    <t>tab3</t>
  </si>
  <si>
    <t>tab1</t>
  </si>
  <si>
    <t>X - oznacz</t>
  </si>
  <si>
    <t>Zrealizowano w ramach projektu: „Efektywniej, sprawniej, skuteczniej – wzmocnienie potencjału i podnoszeniem kompetencji kadr Regionalnych Izb Obrachunkowych w Szczecinie i Zielonej Górze” w ramach Działania 5.2 PO KL.</t>
  </si>
  <si>
    <t>Projekt współfinansowany ze środków Unii Europejskiej w ramach Europejskiego Funduszu Społecznego</t>
  </si>
  <si>
    <t>Dochody ogółem</t>
  </si>
  <si>
    <t>Wydatki ogółem (planowane)</t>
  </si>
  <si>
    <t>Wydatki ogółem
(wykonane)</t>
  </si>
  <si>
    <t>Dochody majątkowe</t>
  </si>
  <si>
    <t>Dochody ze sprzedaży mienia</t>
  </si>
  <si>
    <t>Kwota długu</t>
  </si>
  <si>
    <t>w tym:</t>
  </si>
  <si>
    <t>stan na 31.12</t>
  </si>
  <si>
    <t>KodGUS</t>
  </si>
  <si>
    <t>struktura wykonania wydatków ogółem</t>
  </si>
  <si>
    <t>tab4</t>
  </si>
  <si>
    <t>Dochody ogółem (plan)</t>
  </si>
  <si>
    <t>Wydatki ogółem (plan)</t>
  </si>
  <si>
    <t>Dochody ogółem (wykonanie)</t>
  </si>
  <si>
    <t>Wydatki ogółem (wykonanie)</t>
  </si>
  <si>
    <t>Relacja z art. 242 po uwzględnieniu nadwyżki budż. i wolnych środków</t>
  </si>
  <si>
    <t>Wynik operacyjny 
(Db - Wb)</t>
  </si>
  <si>
    <t>Dochody bieżące 
(Db)</t>
  </si>
  <si>
    <t>Wydatki bieżące
(Wb)</t>
  </si>
  <si>
    <t xml:space="preserve">Nadwyzka z lat ubiegłych </t>
  </si>
  <si>
    <t xml:space="preserve">Wolne środki </t>
  </si>
  <si>
    <t>Składnik jednoroczny średniej z art. 243 (wykonanie)</t>
  </si>
  <si>
    <t>G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</si>
  <si>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</si>
  <si>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</si>
  <si>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</si>
  <si>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</si>
  <si>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</si>
  <si>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</si>
  <si>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</si>
  <si>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</si>
  <si>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</si>
  <si>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</si>
  <si>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</si>
  <si>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</si>
  <si>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</si>
  <si>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</si>
  <si>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</si>
  <si>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</si>
  <si>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</si>
  <si>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</si>
  <si>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</si>
  <si>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</si>
  <si>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</si>
  <si>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</si>
  <si>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</si>
  <si>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</si>
  <si>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</si>
  <si>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</si>
  <si>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</si>
  <si>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</si>
  <si>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</si>
  <si>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</si>
  <si>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</si>
  <si>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</si>
  <si>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</si>
  <si>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</si>
  <si>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</si>
  <si>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</si>
  <si>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</si>
  <si>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</si>
  <si>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</si>
  <si>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</si>
  <si>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</si>
  <si>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</si>
  <si>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</si>
  <si>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</si>
  <si>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</si>
  <si>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</si>
  <si>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</si>
  <si>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</si>
  <si>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</si>
  <si>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</si>
  <si>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</si>
  <si>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</si>
  <si>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</si>
  <si>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</si>
  <si>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</si>
  <si>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</si>
  <si>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</si>
  <si>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</si>
  <si>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</si>
  <si>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</si>
  <si>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</si>
  <si>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</si>
  <si>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</si>
  <si>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</si>
  <si>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</si>
  <si>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</si>
  <si>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</si>
  <si>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</si>
  <si>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</si>
  <si>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</si>
  <si>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</si>
  <si>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</si>
  <si>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</si>
  <si>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</si>
  <si>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</si>
  <si>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</si>
  <si>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</si>
  <si>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</si>
  <si>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</si>
  <si>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</si>
  <si>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</si>
  <si>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</si>
  <si>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</si>
  <si>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</si>
  <si>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</si>
  <si>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</si>
  <si>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</si>
  <si>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</si>
  <si>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</si>
  <si>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</si>
  <si>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</si>
  <si>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</si>
  <si>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</si>
  <si>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</si>
  <si>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</si>
  <si>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</si>
  <si>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</si>
  <si>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</si>
  <si>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</si>
  <si>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</si>
  <si>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</si>
  <si>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</si>
  <si>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</si>
  <si>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</si>
  <si>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</si>
  <si>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</si>
  <si>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</si>
  <si>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</si>
  <si>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</si>
  <si>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</si>
  <si>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</si>
  <si>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</si>
  <si>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</si>
  <si>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</si>
  <si>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</si>
  <si>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</si>
  <si>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</si>
  <si>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</si>
  <si>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</si>
  <si>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</si>
  <si>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</si>
  <si>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</si>
  <si>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</si>
  <si>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</si>
  <si>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</si>
  <si>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</si>
  <si>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</si>
  <si>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</si>
  <si>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</si>
  <si>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</si>
  <si>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</si>
  <si>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</si>
  <si>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</si>
  <si>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</si>
  <si>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</si>
  <si>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</si>
  <si>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</si>
  <si>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</si>
  <si>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</t>
  </si>
  <si>
    <t>WIERZCHLAS</t>
  </si>
  <si>
    <t>BOLESŁAWIEC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</si>
  <si>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</si>
  <si>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</si>
  <si>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</si>
  <si>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</si>
  <si>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</si>
  <si>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</si>
  <si>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</si>
  <si>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</si>
  <si>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</si>
  <si>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</si>
  <si>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</si>
  <si>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</si>
  <si>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</si>
  <si>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</si>
  <si>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</si>
  <si>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</si>
  <si>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</si>
  <si>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</si>
  <si>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</si>
  <si>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</t>
  </si>
  <si>
    <t>Łódź</t>
  </si>
  <si>
    <t>Piotrków Trybunalski</t>
  </si>
  <si>
    <t>Skierniewice</t>
  </si>
  <si>
    <t>P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</si>
  <si>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</si>
  <si>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</si>
  <si>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</si>
  <si>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</si>
  <si>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</si>
  <si>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</si>
  <si>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</si>
  <si>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</si>
  <si>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</si>
  <si>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</si>
  <si>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</si>
  <si>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</si>
  <si>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</si>
  <si>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</si>
  <si>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</si>
  <si>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</si>
  <si>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</si>
  <si>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</si>
  <si>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</si>
  <si>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</si>
  <si>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</si>
  <si>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W</t>
  </si>
  <si>
    <t>łódzkie</t>
  </si>
  <si>
    <t xml:space="preserve">Dochody bieżące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</si>
</sst>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  <numFmt numFmtId="170" formatCode="#,##0_ ;[Red]\-#,##0\ "/>
    <numFmt numFmtId="171" formatCode="#,##0.0_ ;[Red]\-#,##0.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_ ;\-#,##0\ "/>
    <numFmt numFmtId="177" formatCode="#,##0.00_ ;[Red]\-#,##0.00\ "/>
    <numFmt numFmtId="178" formatCode="[$-415]d\ mmmm\ yyyy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14"/>
      <color indexed="57"/>
      <name val="Arial CE"/>
      <family val="0"/>
    </font>
    <font>
      <sz val="9"/>
      <name val="Arial CE"/>
      <family val="0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b/>
      <sz val="9"/>
      <color indexed="60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8"/>
      <name val="Arial"/>
      <family val="2"/>
    </font>
    <font>
      <i/>
      <sz val="9"/>
      <color indexed="1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b/>
      <sz val="9"/>
      <color rgb="FF000099"/>
      <name val="Arial"/>
      <family val="2"/>
    </font>
    <font>
      <i/>
      <sz val="9"/>
      <color rgb="FF00009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59">
      <alignment/>
      <protection/>
    </xf>
    <xf numFmtId="0" fontId="21" fillId="0" borderId="0" xfId="59" applyFont="1" applyAlignment="1">
      <alignment vertical="center"/>
      <protection/>
    </xf>
    <xf numFmtId="0" fontId="22" fillId="0" borderId="0" xfId="59" applyFont="1">
      <alignment/>
      <protection/>
    </xf>
    <xf numFmtId="0" fontId="24" fillId="0" borderId="0" xfId="59" applyFont="1" applyBorder="1" applyAlignment="1">
      <alignment vertical="center"/>
      <protection/>
    </xf>
    <xf numFmtId="0" fontId="6" fillId="0" borderId="0" xfId="59" applyBorder="1" applyAlignment="1">
      <alignment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6" fillId="0" borderId="0" xfId="60">
      <alignment/>
      <protection/>
    </xf>
    <xf numFmtId="0" fontId="21" fillId="0" borderId="0" xfId="60" applyFont="1" applyAlignment="1">
      <alignment vertical="center"/>
      <protection/>
    </xf>
    <xf numFmtId="0" fontId="6" fillId="0" borderId="0" xfId="60" applyAlignment="1">
      <alignment vertical="center"/>
      <protection/>
    </xf>
    <xf numFmtId="0" fontId="22" fillId="0" borderId="0" xfId="60" applyFont="1">
      <alignment/>
      <protection/>
    </xf>
    <xf numFmtId="0" fontId="23" fillId="0" borderId="0" xfId="60" applyFont="1" applyAlignment="1">
      <alignment horizontal="left" vertical="center"/>
      <protection/>
    </xf>
    <xf numFmtId="0" fontId="23" fillId="0" borderId="0" xfId="60" applyFont="1" applyAlignment="1">
      <alignment horizontal="right" vertical="center"/>
      <protection/>
    </xf>
    <xf numFmtId="0" fontId="6" fillId="0" borderId="10" xfId="60" applyBorder="1">
      <alignment/>
      <protection/>
    </xf>
    <xf numFmtId="0" fontId="6" fillId="0" borderId="10" xfId="60" applyFont="1" applyBorder="1">
      <alignment/>
      <protection/>
    </xf>
    <xf numFmtId="0" fontId="0" fillId="0" borderId="0" xfId="0" applyFill="1" applyAlignment="1">
      <alignment/>
    </xf>
    <xf numFmtId="0" fontId="21" fillId="0" borderId="11" xfId="60" applyFont="1" applyBorder="1" applyAlignment="1">
      <alignment vertical="center"/>
      <protection/>
    </xf>
    <xf numFmtId="0" fontId="21" fillId="0" borderId="0" xfId="60" applyFont="1" applyAlignment="1">
      <alignment horizontal="left" vertical="center"/>
      <protection/>
    </xf>
    <xf numFmtId="0" fontId="27" fillId="0" borderId="12" xfId="60" applyFont="1" applyBorder="1" applyAlignment="1">
      <alignment vertical="center"/>
      <protection/>
    </xf>
    <xf numFmtId="0" fontId="27" fillId="0" borderId="13" xfId="60" applyFont="1" applyBorder="1" applyAlignment="1">
      <alignment vertical="center"/>
      <protection/>
    </xf>
    <xf numFmtId="0" fontId="26" fillId="22" borderId="12" xfId="60" applyFont="1" applyFill="1" applyBorder="1" applyAlignment="1">
      <alignment vertical="center"/>
      <protection/>
    </xf>
    <xf numFmtId="0" fontId="26" fillId="22" borderId="13" xfId="60" applyFont="1" applyFill="1" applyBorder="1" applyAlignment="1">
      <alignment vertical="center"/>
      <protection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8" fillId="22" borderId="10" xfId="60" applyFont="1" applyFill="1" applyBorder="1" applyAlignment="1">
      <alignment horizontal="center" vertical="center"/>
      <protection/>
    </xf>
    <xf numFmtId="0" fontId="28" fillId="22" borderId="10" xfId="60" applyFont="1" applyFill="1" applyBorder="1" applyAlignment="1">
      <alignment vertical="center"/>
      <protection/>
    </xf>
    <xf numFmtId="0" fontId="28" fillId="22" borderId="12" xfId="60" applyFont="1" applyFill="1" applyBorder="1" applyAlignment="1">
      <alignment vertical="center"/>
      <protection/>
    </xf>
    <xf numFmtId="0" fontId="28" fillId="22" borderId="10" xfId="60" applyFont="1" applyFill="1" applyBorder="1" applyAlignment="1">
      <alignment horizontal="left" vertical="center" wrapText="1"/>
      <protection/>
    </xf>
    <xf numFmtId="0" fontId="25" fillId="0" borderId="10" xfId="60" applyFont="1" applyBorder="1" applyAlignment="1">
      <alignment horizontal="left" vertical="center"/>
      <protection/>
    </xf>
    <xf numFmtId="0" fontId="29" fillId="0" borderId="10" xfId="60" applyFont="1" applyBorder="1" applyAlignment="1">
      <alignment horizontal="center" vertical="center" textRotation="180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1" fontId="30" fillId="0" borderId="14" xfId="59" applyNumberFormat="1" applyFont="1" applyFill="1" applyBorder="1" applyAlignment="1">
      <alignment horizontal="center" vertical="center"/>
      <protection/>
    </xf>
    <xf numFmtId="0" fontId="29" fillId="0" borderId="10" xfId="59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left" vertical="center" wrapText="1"/>
    </xf>
    <xf numFmtId="0" fontId="29" fillId="0" borderId="10" xfId="59" applyFont="1" applyBorder="1" applyAlignment="1">
      <alignment horizontal="center" vertical="center" wrapText="1"/>
      <protection/>
    </xf>
    <xf numFmtId="0" fontId="29" fillId="0" borderId="15" xfId="59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171" fontId="30" fillId="0" borderId="10" xfId="0" applyNumberFormat="1" applyFont="1" applyBorder="1" applyAlignment="1">
      <alignment vertical="center"/>
    </xf>
    <xf numFmtId="1" fontId="30" fillId="0" borderId="10" xfId="59" applyNumberFormat="1" applyFont="1" applyFill="1" applyBorder="1" applyAlignment="1">
      <alignment horizontal="center" vertical="center"/>
      <protection/>
    </xf>
    <xf numFmtId="49" fontId="30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>
      <alignment vertical="center"/>
      <protection/>
    </xf>
    <xf numFmtId="0" fontId="29" fillId="0" borderId="10" xfId="59" applyFont="1" applyBorder="1" applyAlignment="1">
      <alignment vertical="center" wrapText="1"/>
      <protection/>
    </xf>
    <xf numFmtId="171" fontId="30" fillId="0" borderId="10" xfId="59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30" fillId="0" borderId="10" xfId="60" applyFont="1" applyBorder="1" applyAlignment="1">
      <alignment horizontal="center"/>
      <protection/>
    </xf>
    <xf numFmtId="0" fontId="30" fillId="0" borderId="10" xfId="0" applyFont="1" applyBorder="1" applyAlignment="1">
      <alignment horizontal="left" vertical="center"/>
    </xf>
    <xf numFmtId="0" fontId="30" fillId="0" borderId="10" xfId="60" applyFont="1" applyBorder="1" applyAlignment="1">
      <alignment horizontal="left" vertical="center"/>
      <protection/>
    </xf>
    <xf numFmtId="0" fontId="30" fillId="0" borderId="10" xfId="60" applyFont="1" applyBorder="1" applyAlignment="1">
      <alignment horizontal="center" vertical="center"/>
      <protection/>
    </xf>
    <xf numFmtId="171" fontId="30" fillId="0" borderId="10" xfId="60" applyNumberFormat="1" applyFont="1" applyBorder="1" applyAlignment="1">
      <alignment vertical="center"/>
      <protection/>
    </xf>
    <xf numFmtId="0" fontId="29" fillId="0" borderId="16" xfId="59" applyFont="1" applyBorder="1" applyAlignment="1">
      <alignment horizontal="center" vertical="center"/>
      <protection/>
    </xf>
    <xf numFmtId="0" fontId="29" fillId="0" borderId="17" xfId="59" applyFont="1" applyBorder="1" applyAlignment="1">
      <alignment horizontal="center" vertical="center"/>
      <protection/>
    </xf>
    <xf numFmtId="0" fontId="29" fillId="0" borderId="18" xfId="59" applyFont="1" applyBorder="1" applyAlignment="1">
      <alignment horizontal="center" vertical="center"/>
      <protection/>
    </xf>
    <xf numFmtId="0" fontId="29" fillId="0" borderId="19" xfId="59" applyFont="1" applyBorder="1" applyAlignment="1">
      <alignment horizontal="center" vertical="center"/>
      <protection/>
    </xf>
    <xf numFmtId="1" fontId="29" fillId="0" borderId="13" xfId="59" applyNumberFormat="1" applyFont="1" applyBorder="1" applyAlignment="1">
      <alignment horizontal="center" vertical="center"/>
      <protection/>
    </xf>
    <xf numFmtId="1" fontId="29" fillId="0" borderId="10" xfId="59" applyNumberFormat="1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0" xfId="59" applyFont="1" applyBorder="1" applyAlignment="1">
      <alignment horizontal="center" vertical="center"/>
      <protection/>
    </xf>
    <xf numFmtId="1" fontId="29" fillId="0" borderId="20" xfId="59" applyNumberFormat="1" applyFont="1" applyBorder="1" applyAlignment="1">
      <alignment horizontal="center" vertical="center"/>
      <protection/>
    </xf>
    <xf numFmtId="1" fontId="29" fillId="0" borderId="21" xfId="59" applyNumberFormat="1" applyFont="1" applyBorder="1" applyAlignment="1">
      <alignment horizontal="center" vertical="center"/>
      <protection/>
    </xf>
    <xf numFmtId="1" fontId="29" fillId="0" borderId="14" xfId="59" applyNumberFormat="1" applyFont="1" applyBorder="1" applyAlignment="1">
      <alignment horizontal="center" vertical="center"/>
      <protection/>
    </xf>
    <xf numFmtId="0" fontId="29" fillId="0" borderId="15" xfId="59" applyFont="1" applyBorder="1" applyAlignment="1">
      <alignment horizontal="center" vertical="center"/>
      <protection/>
    </xf>
    <xf numFmtId="0" fontId="29" fillId="0" borderId="13" xfId="59" applyFont="1" applyBorder="1" applyAlignment="1">
      <alignment horizontal="center" vertical="center"/>
      <protection/>
    </xf>
    <xf numFmtId="0" fontId="29" fillId="0" borderId="10" xfId="60" applyFont="1" applyBorder="1" applyAlignment="1">
      <alignment horizontal="center" vertical="center" textRotation="180" wrapText="1"/>
      <protection/>
    </xf>
    <xf numFmtId="0" fontId="29" fillId="0" borderId="10" xfId="60" applyFont="1" applyBorder="1" applyAlignment="1">
      <alignment horizontal="center" vertical="center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textRotation="180"/>
      <protection/>
    </xf>
    <xf numFmtId="9" fontId="29" fillId="0" borderId="10" xfId="63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180" wrapText="1"/>
    </xf>
    <xf numFmtId="49" fontId="30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>
      <alignment horizontal="center" vertical="center" wrapText="1"/>
      <protection/>
    </xf>
    <xf numFmtId="0" fontId="29" fillId="0" borderId="12" xfId="59" applyFont="1" applyBorder="1" applyAlignment="1">
      <alignment horizontal="center" vertical="center"/>
      <protection/>
    </xf>
    <xf numFmtId="0" fontId="29" fillId="0" borderId="20" xfId="59" applyFont="1" applyBorder="1" applyAlignment="1">
      <alignment horizontal="center" vertical="center" textRotation="180" wrapText="1"/>
      <protection/>
    </xf>
    <xf numFmtId="0" fontId="29" fillId="0" borderId="14" xfId="59" applyFont="1" applyBorder="1" applyAlignment="1">
      <alignment horizontal="center" vertical="center" textRotation="180" wrapText="1"/>
      <protection/>
    </xf>
    <xf numFmtId="0" fontId="29" fillId="0" borderId="15" xfId="59" applyFont="1" applyBorder="1" applyAlignment="1">
      <alignment horizontal="center" vertical="center" wrapText="1"/>
      <protection/>
    </xf>
    <xf numFmtId="0" fontId="29" fillId="0" borderId="12" xfId="59" applyFont="1" applyBorder="1" applyAlignment="1">
      <alignment horizontal="center" vertical="center" wrapText="1"/>
      <protection/>
    </xf>
    <xf numFmtId="0" fontId="29" fillId="0" borderId="13" xfId="59" applyFont="1" applyBorder="1" applyAlignment="1">
      <alignment horizontal="center" vertical="center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3" xfId="58"/>
    <cellStyle name="Normalny_Arkusz 1" xfId="59"/>
    <cellStyle name="Normalny_BJST_IV_2006_po korekcie_ver_do_ujednolicenia_ver 20080226" xfId="60"/>
    <cellStyle name="Obliczenia" xfId="61"/>
    <cellStyle name="Followed Hyperlink" xfId="62"/>
    <cellStyle name="Percent" xfId="63"/>
    <cellStyle name="Procentowy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R15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0" sqref="F10"/>
    </sheetView>
  </sheetViews>
  <sheetFormatPr defaultColWidth="9.140625" defaultRowHeight="12.75"/>
  <cols>
    <col min="1" max="2" width="9.140625" style="7" customWidth="1"/>
    <col min="3" max="3" width="13.140625" style="7" bestFit="1" customWidth="1"/>
    <col min="4" max="4" width="13.140625" style="7" customWidth="1"/>
    <col min="5" max="5" width="57.28125" style="7" customWidth="1"/>
    <col min="6" max="6" width="71.7109375" style="7" customWidth="1"/>
    <col min="7" max="7" width="22.28125" style="7" customWidth="1"/>
    <col min="8" max="16" width="9.140625" style="7" customWidth="1"/>
    <col min="17" max="17" width="11.00390625" style="7" customWidth="1"/>
    <col min="18" max="18" width="39.7109375" style="7" customWidth="1"/>
    <col min="19" max="19" width="26.140625" style="7" customWidth="1"/>
    <col min="20" max="16384" width="9.140625" style="7" customWidth="1"/>
  </cols>
  <sheetData>
    <row r="1" ht="12.75">
      <c r="A1" s="22" t="s">
        <v>40</v>
      </c>
    </row>
    <row r="2" ht="12.75">
      <c r="A2" s="23" t="s">
        <v>41</v>
      </c>
    </row>
    <row r="4" spans="2:18" ht="18"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ht="18">
      <c r="C5" s="24" t="s">
        <v>18</v>
      </c>
      <c r="D5" s="24" t="s">
        <v>39</v>
      </c>
      <c r="E5" s="25" t="s">
        <v>19</v>
      </c>
      <c r="F5" s="2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3:18" ht="24">
      <c r="C6" s="24" t="s">
        <v>38</v>
      </c>
      <c r="D6" s="24" t="s">
        <v>27</v>
      </c>
      <c r="E6" s="27" t="str">
        <f>IF(D6="x","Tabela "&amp;COUNTA($D$6:D6)&amp;". "&amp;F6,"NIE DRUKUJ!")</f>
        <v>Tabela 1. Podstawowe informacje o wykonaniu budżetu jst  wg stanu na koniec 4 kwartału 2018 roku.</v>
      </c>
      <c r="F6" s="28" t="str">
        <f>"Podstawowe informacje o wykonaniu budżetu jst  wg stanu na koniec "&amp;kwartal&amp;" kwartału "&amp;rok&amp;" roku."</f>
        <v>Podstawowe informacje o wykonaniu budżetu jst  wg stanu na koniec 4 kwartału 2018 roku.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</row>
    <row r="7" spans="3:18" ht="24">
      <c r="C7" s="24" t="s">
        <v>36</v>
      </c>
      <c r="D7" s="24" t="s">
        <v>27</v>
      </c>
      <c r="E7" s="27" t="str">
        <f>IF(D7="x","Tabela "&amp;COUNTA($D$6:D7)&amp;". "&amp;F7,"NIE DRUKUJ!")</f>
        <v>Tabela 2. Dochody ogółem budżetów jst wg stanu na koniec 4 kwartału 2018 roku.</v>
      </c>
      <c r="F7" s="28" t="str">
        <f>"Dochody ogółem budżetów jst wg stanu na koniec "&amp;kwartal&amp;" kwartału "&amp;rok&amp;" roku."</f>
        <v>Dochody ogółem budżetów jst wg stanu na koniec 4 kwartału 2018 roku.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</row>
    <row r="8" spans="3:18" ht="24">
      <c r="C8" s="24" t="s">
        <v>37</v>
      </c>
      <c r="D8" s="24" t="s">
        <v>27</v>
      </c>
      <c r="E8" s="27" t="str">
        <f>IF(D8="x","Tabela "&amp;COUNTA($D$6:D8)&amp;". "&amp;F8,"NIE DRUKUJ!")</f>
        <v>Tabela 3. Wydatki budżetowe jst w układzie art. 236 ufp wg stanu na koniec  4 kwartału 2018 roku.</v>
      </c>
      <c r="F8" s="28" t="str">
        <f>"Wydatki budżetowe jst w układzie art. 236 ufp wg stanu na koniec  "&amp;kwartal&amp;" kwartału "&amp;rok&amp;" roku."</f>
        <v>Wydatki budżetowe jst w układzie art. 236 ufp wg stanu na koniec  4 kwartału 2018 roku.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</row>
    <row r="9" spans="3:18" ht="24">
      <c r="C9" s="24" t="s">
        <v>52</v>
      </c>
      <c r="D9" s="24" t="s">
        <v>27</v>
      </c>
      <c r="E9" s="27" t="str">
        <f>IF(D9="x","Tabela "&amp;COUNTA($D$6:D9)&amp;". "&amp;F9,"NIE DRUKUJ!")</f>
        <v>Tabela 4. Relacja z art. 242 ufp wg stanu na koniec 4 kwartału 2018 roku.</v>
      </c>
      <c r="F9" s="28" t="str">
        <f>"Relacja z art. 242 ufp wg stanu na koniec "&amp;kwartal&amp;" kwartału "&amp;rok&amp;" roku."</f>
        <v>Relacja z art. 242 ufp wg stanu na koniec 4 kwartału 2018 roku.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</row>
    <row r="11" spans="4:5" ht="12.75">
      <c r="D11" s="14" t="s">
        <v>21</v>
      </c>
      <c r="E11" s="13">
        <f>2018</f>
        <v>2018</v>
      </c>
    </row>
    <row r="12" spans="4:5" ht="12.75">
      <c r="D12" s="14" t="s">
        <v>22</v>
      </c>
      <c r="E12" s="13">
        <f>4</f>
        <v>4</v>
      </c>
    </row>
    <row r="13" spans="4:5" ht="12.75">
      <c r="D13" s="14" t="s">
        <v>24</v>
      </c>
      <c r="E13" s="13" t="str">
        <f>+"May 24 2019 12:00AM"</f>
        <v>May 24 2019 12:00AM</v>
      </c>
    </row>
    <row r="15" ht="12.75">
      <c r="D15" s="7" t="s">
        <v>27</v>
      </c>
    </row>
  </sheetData>
  <sheetProtection/>
  <autoFilter ref="C5:E5"/>
  <dataValidations count="1">
    <dataValidation type="list" allowBlank="1" showInputMessage="1" showErrorMessage="1" sqref="D6:D9">
      <formula1>$D$15:$D$16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8" tint="0.5999900102615356"/>
  </sheetPr>
  <dimension ref="A1:Q207"/>
  <sheetViews>
    <sheetView tabSelected="1" view="pageBreakPreview" zoomScale="60" zoomScaleNormal="90" zoomScalePageLayoutView="0" workbookViewId="0" topLeftCell="A1">
      <pane xSplit="5" ySplit="8" topLeftCell="F9" activePane="bottomRight" state="frozen"/>
      <selection pane="topLeft" activeCell="A1" sqref="A1:IV3"/>
      <selection pane="topRight" activeCell="A1" sqref="A1:IV3"/>
      <selection pane="bottomLeft" activeCell="A1" sqref="A1:IV3"/>
      <selection pane="bottomRight" activeCell="F9" sqref="F9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5.8515625" style="0" hidden="1" customWidth="1"/>
    <col min="4" max="4" width="4.7109375" style="0" customWidth="1"/>
    <col min="5" max="5" width="19.28125" style="0" bestFit="1" customWidth="1"/>
    <col min="6" max="16" width="11.28125" style="0" customWidth="1"/>
    <col min="17" max="17" width="10.28125" style="0" customWidth="1"/>
    <col min="18" max="18" width="14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2" t="str">
        <f>+'Spis tabel'!E6</f>
        <v>Tabela 1. Podstawowe informacje o wykonaniu budżetu jst  wg stanu na koniec 4 kwartału 2018 roku.</v>
      </c>
      <c r="B2" s="4"/>
      <c r="C2" s="4"/>
      <c r="D2" s="4"/>
      <c r="E2" s="4"/>
      <c r="F2" s="4"/>
      <c r="G2" s="4"/>
      <c r="H2" s="4"/>
      <c r="I2" s="5"/>
      <c r="J2" s="5"/>
      <c r="K2" s="5"/>
      <c r="L2" s="6"/>
    </row>
    <row r="3" spans="1:12" ht="12.75">
      <c r="A3" s="1"/>
      <c r="B3" s="3"/>
      <c r="C3" s="3"/>
      <c r="D3" s="3"/>
      <c r="E3" s="3"/>
      <c r="F3" s="3"/>
      <c r="G3" s="3"/>
      <c r="H3" s="3"/>
      <c r="I3" s="3"/>
      <c r="J3" s="3"/>
      <c r="K3" s="1"/>
      <c r="L3" s="1"/>
    </row>
    <row r="4" spans="1:17" ht="15" customHeight="1">
      <c r="A4" s="56" t="s">
        <v>32</v>
      </c>
      <c r="B4" s="61" t="s">
        <v>50</v>
      </c>
      <c r="C4" s="56" t="s">
        <v>23</v>
      </c>
      <c r="D4" s="56" t="s">
        <v>0</v>
      </c>
      <c r="E4" s="55" t="s">
        <v>25</v>
      </c>
      <c r="F4" s="51" t="s">
        <v>42</v>
      </c>
      <c r="G4" s="52"/>
      <c r="H4" s="51" t="s">
        <v>3</v>
      </c>
      <c r="I4" s="52"/>
      <c r="J4" s="51" t="s">
        <v>30</v>
      </c>
      <c r="K4" s="52"/>
      <c r="L4" s="51" t="s">
        <v>31</v>
      </c>
      <c r="M4" s="52"/>
      <c r="N4" s="60" t="s">
        <v>33</v>
      </c>
      <c r="O4" s="60"/>
      <c r="P4" s="57" t="s">
        <v>47</v>
      </c>
      <c r="Q4" s="33" t="s">
        <v>48</v>
      </c>
    </row>
    <row r="5" spans="1:17" ht="30.75" customHeight="1">
      <c r="A5" s="56"/>
      <c r="B5" s="62"/>
      <c r="C5" s="56"/>
      <c r="D5" s="56"/>
      <c r="E5" s="55"/>
      <c r="F5" s="53"/>
      <c r="G5" s="54"/>
      <c r="H5" s="53"/>
      <c r="I5" s="54"/>
      <c r="J5" s="53"/>
      <c r="K5" s="54"/>
      <c r="L5" s="53"/>
      <c r="M5" s="54"/>
      <c r="N5" s="60"/>
      <c r="O5" s="60"/>
      <c r="P5" s="57"/>
      <c r="Q5" s="33" t="s">
        <v>8</v>
      </c>
    </row>
    <row r="6" spans="1:17" ht="15" customHeight="1">
      <c r="A6" s="56"/>
      <c r="B6" s="62"/>
      <c r="C6" s="56"/>
      <c r="D6" s="56"/>
      <c r="E6" s="55"/>
      <c r="F6" s="34" t="s">
        <v>1</v>
      </c>
      <c r="G6" s="34" t="s">
        <v>2</v>
      </c>
      <c r="H6" s="35" t="s">
        <v>1</v>
      </c>
      <c r="I6" s="35" t="s">
        <v>2</v>
      </c>
      <c r="J6" s="35" t="s">
        <v>1</v>
      </c>
      <c r="K6" s="35" t="s">
        <v>2</v>
      </c>
      <c r="L6" s="35" t="s">
        <v>1</v>
      </c>
      <c r="M6" s="35" t="s">
        <v>2</v>
      </c>
      <c r="N6" s="34" t="s">
        <v>1</v>
      </c>
      <c r="O6" s="34" t="s">
        <v>2</v>
      </c>
      <c r="P6" s="58" t="s">
        <v>49</v>
      </c>
      <c r="Q6" s="59"/>
    </row>
    <row r="7" spans="1:17" ht="12.75" customHeight="1">
      <c r="A7" s="56"/>
      <c r="B7" s="63"/>
      <c r="C7" s="56"/>
      <c r="D7" s="56"/>
      <c r="E7" s="55"/>
      <c r="F7" s="34" t="s">
        <v>4</v>
      </c>
      <c r="G7" s="34" t="s">
        <v>4</v>
      </c>
      <c r="H7" s="35" t="s">
        <v>4</v>
      </c>
      <c r="I7" s="35" t="s">
        <v>4</v>
      </c>
      <c r="J7" s="64" t="s">
        <v>4</v>
      </c>
      <c r="K7" s="65"/>
      <c r="L7" s="64" t="s">
        <v>4</v>
      </c>
      <c r="M7" s="65"/>
      <c r="N7" s="60" t="s">
        <v>4</v>
      </c>
      <c r="O7" s="60"/>
      <c r="P7" s="60" t="s">
        <v>4</v>
      </c>
      <c r="Q7" s="60"/>
    </row>
    <row r="8" spans="1:17" ht="13.5">
      <c r="A8" s="31">
        <v>1</v>
      </c>
      <c r="B8" s="31">
        <f aca="true" t="shared" si="0" ref="B8:Q8">+A8+1</f>
        <v>2</v>
      </c>
      <c r="C8" s="31">
        <f t="shared" si="0"/>
        <v>3</v>
      </c>
      <c r="D8" s="31">
        <f t="shared" si="0"/>
        <v>4</v>
      </c>
      <c r="E8" s="31">
        <f t="shared" si="0"/>
        <v>5</v>
      </c>
      <c r="F8" s="31">
        <f t="shared" si="0"/>
        <v>6</v>
      </c>
      <c r="G8" s="31">
        <f t="shared" si="0"/>
        <v>7</v>
      </c>
      <c r="H8" s="31">
        <f t="shared" si="0"/>
        <v>8</v>
      </c>
      <c r="I8" s="31">
        <f t="shared" si="0"/>
        <v>9</v>
      </c>
      <c r="J8" s="31">
        <f t="shared" si="0"/>
        <v>10</v>
      </c>
      <c r="K8" s="31">
        <f t="shared" si="0"/>
        <v>11</v>
      </c>
      <c r="L8" s="31">
        <f t="shared" si="0"/>
        <v>12</v>
      </c>
      <c r="M8" s="31">
        <f t="shared" si="0"/>
        <v>13</v>
      </c>
      <c r="N8" s="31">
        <f t="shared" si="0"/>
        <v>14</v>
      </c>
      <c r="O8" s="31">
        <f t="shared" si="0"/>
        <v>15</v>
      </c>
      <c r="P8" s="31">
        <f t="shared" si="0"/>
        <v>16</v>
      </c>
      <c r="Q8" s="31">
        <f t="shared" si="0"/>
        <v>17</v>
      </c>
    </row>
    <row r="9" spans="1:17" ht="13.5">
      <c r="A9" s="37" t="s">
        <v>64</v>
      </c>
      <c r="B9" s="37">
        <v>1001011</v>
      </c>
      <c r="C9" s="37"/>
      <c r="D9" s="37">
        <v>1</v>
      </c>
      <c r="E9" s="47" t="s">
        <v>65</v>
      </c>
      <c r="F9" s="38">
        <v>244039044.78</v>
      </c>
      <c r="G9" s="38">
        <v>246760061.08</v>
      </c>
      <c r="H9" s="38">
        <v>254583195.8</v>
      </c>
      <c r="I9" s="38">
        <v>251355268.06</v>
      </c>
      <c r="J9" s="38">
        <f>+F9-H9</f>
        <v>-10544151.02000001</v>
      </c>
      <c r="K9" s="38">
        <f>+G9-I9</f>
        <v>-4595206.979999989</v>
      </c>
      <c r="L9" s="38">
        <v>22024151.02</v>
      </c>
      <c r="M9" s="38">
        <v>19424151.02</v>
      </c>
      <c r="N9" s="38">
        <v>11480000</v>
      </c>
      <c r="O9" s="38">
        <v>11480000</v>
      </c>
      <c r="P9" s="38">
        <v>48860354.81</v>
      </c>
      <c r="Q9" s="38">
        <v>19483.65</v>
      </c>
    </row>
    <row r="10" spans="1:17" ht="13.5">
      <c r="A10" s="37" t="s">
        <v>64</v>
      </c>
      <c r="B10" s="37">
        <v>1001022</v>
      </c>
      <c r="C10" s="37"/>
      <c r="D10" s="37">
        <v>2</v>
      </c>
      <c r="E10" s="47" t="s">
        <v>65</v>
      </c>
      <c r="F10" s="38">
        <v>52952930.6</v>
      </c>
      <c r="G10" s="38">
        <v>52373693.33</v>
      </c>
      <c r="H10" s="38">
        <v>58144618.64</v>
      </c>
      <c r="I10" s="38">
        <v>55191705.07</v>
      </c>
      <c r="J10" s="38">
        <f aca="true" t="shared" si="1" ref="J10:J73">+F10-H10</f>
        <v>-5191688.039999999</v>
      </c>
      <c r="K10" s="38">
        <f aca="true" t="shared" si="2" ref="K10:K73">+G10-I10</f>
        <v>-2818011.740000002</v>
      </c>
      <c r="L10" s="38">
        <v>7391688.04</v>
      </c>
      <c r="M10" s="38">
        <v>5267450.73</v>
      </c>
      <c r="N10" s="38">
        <v>2200000</v>
      </c>
      <c r="O10" s="38">
        <v>2862065.65</v>
      </c>
      <c r="P10" s="38">
        <v>19582089.97</v>
      </c>
      <c r="Q10" s="38">
        <v>151670.23</v>
      </c>
    </row>
    <row r="11" spans="1:17" ht="13.5">
      <c r="A11" s="37" t="s">
        <v>64</v>
      </c>
      <c r="B11" s="37">
        <v>1001032</v>
      </c>
      <c r="C11" s="37"/>
      <c r="D11" s="37">
        <v>2</v>
      </c>
      <c r="E11" s="47" t="s">
        <v>66</v>
      </c>
      <c r="F11" s="38">
        <v>22238360.33</v>
      </c>
      <c r="G11" s="38">
        <v>22135212.3</v>
      </c>
      <c r="H11" s="38">
        <v>24430937.53</v>
      </c>
      <c r="I11" s="38">
        <v>23280516.06</v>
      </c>
      <c r="J11" s="38">
        <f t="shared" si="1"/>
        <v>-2192577.200000003</v>
      </c>
      <c r="K11" s="38">
        <f t="shared" si="2"/>
        <v>-1145303.759999998</v>
      </c>
      <c r="L11" s="38">
        <v>3410410.87</v>
      </c>
      <c r="M11" s="38">
        <v>3179311.2</v>
      </c>
      <c r="N11" s="38">
        <v>1217833.67</v>
      </c>
      <c r="O11" s="38">
        <v>1217833.67</v>
      </c>
      <c r="P11" s="38">
        <v>8136021.07</v>
      </c>
      <c r="Q11" s="38">
        <v>0</v>
      </c>
    </row>
    <row r="12" spans="1:17" ht="13.5">
      <c r="A12" s="37" t="s">
        <v>64</v>
      </c>
      <c r="B12" s="37">
        <v>1001042</v>
      </c>
      <c r="C12" s="37"/>
      <c r="D12" s="37">
        <v>2</v>
      </c>
      <c r="E12" s="47" t="s">
        <v>67</v>
      </c>
      <c r="F12" s="38">
        <v>259859232.81</v>
      </c>
      <c r="G12" s="38">
        <v>266988840.01</v>
      </c>
      <c r="H12" s="38">
        <v>328370628.1</v>
      </c>
      <c r="I12" s="38">
        <v>304014113.46</v>
      </c>
      <c r="J12" s="38">
        <f t="shared" si="1"/>
        <v>-68511395.29000002</v>
      </c>
      <c r="K12" s="38">
        <f t="shared" si="2"/>
        <v>-37025273.44999999</v>
      </c>
      <c r="L12" s="38">
        <v>570750757.91</v>
      </c>
      <c r="M12" s="38">
        <v>570750757.91</v>
      </c>
      <c r="N12" s="38">
        <v>502239362.62</v>
      </c>
      <c r="O12" s="38">
        <v>500359552.23</v>
      </c>
      <c r="P12" s="38">
        <v>0</v>
      </c>
      <c r="Q12" s="38">
        <v>0</v>
      </c>
    </row>
    <row r="13" spans="1:17" ht="13.5">
      <c r="A13" s="37" t="s">
        <v>64</v>
      </c>
      <c r="B13" s="37">
        <v>1001052</v>
      </c>
      <c r="C13" s="37"/>
      <c r="D13" s="37">
        <v>2</v>
      </c>
      <c r="E13" s="47" t="s">
        <v>68</v>
      </c>
      <c r="F13" s="38">
        <v>17654690.81</v>
      </c>
      <c r="G13" s="38">
        <v>17889963.41</v>
      </c>
      <c r="H13" s="38">
        <v>18353029.17</v>
      </c>
      <c r="I13" s="38">
        <v>17466118.78</v>
      </c>
      <c r="J13" s="38">
        <f t="shared" si="1"/>
        <v>-698338.3600000031</v>
      </c>
      <c r="K13" s="38">
        <f t="shared" si="2"/>
        <v>423844.62999999896</v>
      </c>
      <c r="L13" s="38">
        <v>914656.96</v>
      </c>
      <c r="M13" s="38">
        <v>779474.35</v>
      </c>
      <c r="N13" s="38">
        <v>216318.6</v>
      </c>
      <c r="O13" s="38">
        <v>215724.24</v>
      </c>
      <c r="P13" s="38">
        <v>263993.16</v>
      </c>
      <c r="Q13" s="38">
        <v>0</v>
      </c>
    </row>
    <row r="14" spans="1:17" ht="13.5">
      <c r="A14" s="37" t="s">
        <v>64</v>
      </c>
      <c r="B14" s="37">
        <v>1001062</v>
      </c>
      <c r="C14" s="37"/>
      <c r="D14" s="37">
        <v>2</v>
      </c>
      <c r="E14" s="47" t="s">
        <v>69</v>
      </c>
      <c r="F14" s="38">
        <v>23081128</v>
      </c>
      <c r="G14" s="38">
        <v>23421907.85</v>
      </c>
      <c r="H14" s="38">
        <v>27642128</v>
      </c>
      <c r="I14" s="38">
        <v>26627806.55</v>
      </c>
      <c r="J14" s="38">
        <f t="shared" si="1"/>
        <v>-4561000</v>
      </c>
      <c r="K14" s="38">
        <f t="shared" si="2"/>
        <v>-3205898.6999999993</v>
      </c>
      <c r="L14" s="38">
        <v>4700000</v>
      </c>
      <c r="M14" s="38">
        <v>4896566.95</v>
      </c>
      <c r="N14" s="38">
        <v>139000</v>
      </c>
      <c r="O14" s="38">
        <v>139000</v>
      </c>
      <c r="P14" s="38">
        <v>8340648.2</v>
      </c>
      <c r="Q14" s="38">
        <v>67</v>
      </c>
    </row>
    <row r="15" spans="1:17" ht="13.5">
      <c r="A15" s="37" t="s">
        <v>64</v>
      </c>
      <c r="B15" s="37">
        <v>1001072</v>
      </c>
      <c r="C15" s="37"/>
      <c r="D15" s="37">
        <v>2</v>
      </c>
      <c r="E15" s="47" t="s">
        <v>70</v>
      </c>
      <c r="F15" s="38">
        <v>69240477.81</v>
      </c>
      <c r="G15" s="38">
        <v>69921973.1</v>
      </c>
      <c r="H15" s="38">
        <v>81600765.78</v>
      </c>
      <c r="I15" s="38">
        <v>76261228.82</v>
      </c>
      <c r="J15" s="38">
        <f t="shared" si="1"/>
        <v>-12360287.969999999</v>
      </c>
      <c r="K15" s="38">
        <f t="shared" si="2"/>
        <v>-6339255.719999999</v>
      </c>
      <c r="L15" s="38">
        <v>12759178.69</v>
      </c>
      <c r="M15" s="38">
        <v>15335917.15</v>
      </c>
      <c r="N15" s="38">
        <v>398890.72</v>
      </c>
      <c r="O15" s="38">
        <v>398890.72</v>
      </c>
      <c r="P15" s="38">
        <v>429574.6</v>
      </c>
      <c r="Q15" s="38">
        <v>0</v>
      </c>
    </row>
    <row r="16" spans="1:17" ht="13.5">
      <c r="A16" s="37" t="s">
        <v>64</v>
      </c>
      <c r="B16" s="37">
        <v>1001083</v>
      </c>
      <c r="C16" s="37"/>
      <c r="D16" s="37">
        <v>3</v>
      </c>
      <c r="E16" s="47" t="s">
        <v>71</v>
      </c>
      <c r="F16" s="38">
        <v>59573053.59</v>
      </c>
      <c r="G16" s="38">
        <v>58791960.03</v>
      </c>
      <c r="H16" s="38">
        <v>63297597.59</v>
      </c>
      <c r="I16" s="38">
        <v>60526299.61</v>
      </c>
      <c r="J16" s="38">
        <f t="shared" si="1"/>
        <v>-3724544</v>
      </c>
      <c r="K16" s="38">
        <f t="shared" si="2"/>
        <v>-1734339.5799999982</v>
      </c>
      <c r="L16" s="38">
        <v>5990600</v>
      </c>
      <c r="M16" s="38">
        <v>4696559.65</v>
      </c>
      <c r="N16" s="38">
        <v>2266056</v>
      </c>
      <c r="O16" s="38">
        <v>2210556</v>
      </c>
      <c r="P16" s="38">
        <v>17854996</v>
      </c>
      <c r="Q16" s="38">
        <v>0</v>
      </c>
    </row>
    <row r="17" spans="1:17" ht="13.5">
      <c r="A17" s="37" t="s">
        <v>64</v>
      </c>
      <c r="B17" s="37">
        <v>1002011</v>
      </c>
      <c r="C17" s="37"/>
      <c r="D17" s="37">
        <v>1</v>
      </c>
      <c r="E17" s="47" t="s">
        <v>72</v>
      </c>
      <c r="F17" s="38">
        <v>199539959.83</v>
      </c>
      <c r="G17" s="38">
        <v>193920108.99</v>
      </c>
      <c r="H17" s="38">
        <v>216473534.83</v>
      </c>
      <c r="I17" s="38">
        <v>202979156.39</v>
      </c>
      <c r="J17" s="38">
        <f t="shared" si="1"/>
        <v>-16933575</v>
      </c>
      <c r="K17" s="38">
        <f t="shared" si="2"/>
        <v>-9059047.399999976</v>
      </c>
      <c r="L17" s="38">
        <v>28159135</v>
      </c>
      <c r="M17" s="38">
        <v>23159135.99</v>
      </c>
      <c r="N17" s="38">
        <v>11225560</v>
      </c>
      <c r="O17" s="38">
        <v>11198928.16</v>
      </c>
      <c r="P17" s="38">
        <v>56527723.35</v>
      </c>
      <c r="Q17" s="38">
        <v>0</v>
      </c>
    </row>
    <row r="18" spans="1:17" ht="13.5">
      <c r="A18" s="37" t="s">
        <v>64</v>
      </c>
      <c r="B18" s="37">
        <v>1002022</v>
      </c>
      <c r="C18" s="37"/>
      <c r="D18" s="37">
        <v>2</v>
      </c>
      <c r="E18" s="47" t="s">
        <v>73</v>
      </c>
      <c r="F18" s="38">
        <v>22392324.03</v>
      </c>
      <c r="G18" s="38">
        <v>22389653.56</v>
      </c>
      <c r="H18" s="38">
        <v>29672354.03</v>
      </c>
      <c r="I18" s="38">
        <v>22007942.06</v>
      </c>
      <c r="J18" s="38">
        <f t="shared" si="1"/>
        <v>-7280030</v>
      </c>
      <c r="K18" s="38">
        <f t="shared" si="2"/>
        <v>381711.5</v>
      </c>
      <c r="L18" s="38">
        <v>7280030</v>
      </c>
      <c r="M18" s="38">
        <v>7308836.57</v>
      </c>
      <c r="N18" s="38">
        <v>0</v>
      </c>
      <c r="O18" s="38">
        <v>0</v>
      </c>
      <c r="P18" s="38">
        <v>0</v>
      </c>
      <c r="Q18" s="38">
        <v>0</v>
      </c>
    </row>
    <row r="19" spans="1:17" ht="13.5">
      <c r="A19" s="37" t="s">
        <v>64</v>
      </c>
      <c r="B19" s="37">
        <v>1002032</v>
      </c>
      <c r="C19" s="37"/>
      <c r="D19" s="37">
        <v>2</v>
      </c>
      <c r="E19" s="47" t="s">
        <v>74</v>
      </c>
      <c r="F19" s="38">
        <v>9593439.31</v>
      </c>
      <c r="G19" s="38">
        <v>9084721.79</v>
      </c>
      <c r="H19" s="38">
        <v>11096901.32</v>
      </c>
      <c r="I19" s="38">
        <v>10444802.53</v>
      </c>
      <c r="J19" s="38">
        <f t="shared" si="1"/>
        <v>-1503462.0099999998</v>
      </c>
      <c r="K19" s="38">
        <f t="shared" si="2"/>
        <v>-1360080.7400000002</v>
      </c>
      <c r="L19" s="38">
        <v>1824616.89</v>
      </c>
      <c r="M19" s="38">
        <v>1824616.89</v>
      </c>
      <c r="N19" s="38">
        <v>321154.88</v>
      </c>
      <c r="O19" s="38">
        <v>321154.88</v>
      </c>
      <c r="P19" s="38">
        <v>1556530.12</v>
      </c>
      <c r="Q19" s="38">
        <v>0</v>
      </c>
    </row>
    <row r="20" spans="1:17" ht="13.5">
      <c r="A20" s="37" t="s">
        <v>64</v>
      </c>
      <c r="B20" s="37">
        <v>1002043</v>
      </c>
      <c r="C20" s="37"/>
      <c r="D20" s="37">
        <v>3</v>
      </c>
      <c r="E20" s="47" t="s">
        <v>75</v>
      </c>
      <c r="F20" s="38">
        <v>38589315.13</v>
      </c>
      <c r="G20" s="38">
        <v>38785567.68</v>
      </c>
      <c r="H20" s="38">
        <v>43522297.11</v>
      </c>
      <c r="I20" s="38">
        <v>41118574.28</v>
      </c>
      <c r="J20" s="38">
        <f t="shared" si="1"/>
        <v>-4932981.979999997</v>
      </c>
      <c r="K20" s="38">
        <f t="shared" si="2"/>
        <v>-2333006.6000000015</v>
      </c>
      <c r="L20" s="38">
        <v>7258070.1</v>
      </c>
      <c r="M20" s="38">
        <v>7258070.1</v>
      </c>
      <c r="N20" s="38">
        <v>2325088.12</v>
      </c>
      <c r="O20" s="38">
        <v>2324237.76</v>
      </c>
      <c r="P20" s="38">
        <v>10395154.44</v>
      </c>
      <c r="Q20" s="38">
        <v>0</v>
      </c>
    </row>
    <row r="21" spans="1:17" ht="13.5">
      <c r="A21" s="37" t="s">
        <v>64</v>
      </c>
      <c r="B21" s="37">
        <v>1002052</v>
      </c>
      <c r="C21" s="37"/>
      <c r="D21" s="37">
        <v>2</v>
      </c>
      <c r="E21" s="47" t="s">
        <v>76</v>
      </c>
      <c r="F21" s="38">
        <v>18100331.73</v>
      </c>
      <c r="G21" s="38">
        <v>18168212.17</v>
      </c>
      <c r="H21" s="38">
        <v>18780450.67</v>
      </c>
      <c r="I21" s="38">
        <v>18251121.8</v>
      </c>
      <c r="J21" s="38">
        <f t="shared" si="1"/>
        <v>-680118.9400000013</v>
      </c>
      <c r="K21" s="38">
        <f t="shared" si="2"/>
        <v>-82909.62999999896</v>
      </c>
      <c r="L21" s="38">
        <v>1046129.64</v>
      </c>
      <c r="M21" s="38">
        <v>1046129.64</v>
      </c>
      <c r="N21" s="38">
        <v>366010.7</v>
      </c>
      <c r="O21" s="38">
        <v>95648</v>
      </c>
      <c r="P21" s="38">
        <v>0</v>
      </c>
      <c r="Q21" s="38">
        <v>0</v>
      </c>
    </row>
    <row r="22" spans="1:17" ht="13.5">
      <c r="A22" s="37" t="s">
        <v>64</v>
      </c>
      <c r="B22" s="37">
        <v>1002062</v>
      </c>
      <c r="C22" s="37"/>
      <c r="D22" s="37">
        <v>2</v>
      </c>
      <c r="E22" s="47" t="s">
        <v>72</v>
      </c>
      <c r="F22" s="38">
        <v>34636932.2</v>
      </c>
      <c r="G22" s="38">
        <v>35039026.89</v>
      </c>
      <c r="H22" s="38">
        <v>38702814.99</v>
      </c>
      <c r="I22" s="38">
        <v>36924838.65</v>
      </c>
      <c r="J22" s="38">
        <f t="shared" si="1"/>
        <v>-4065882.789999999</v>
      </c>
      <c r="K22" s="38">
        <f t="shared" si="2"/>
        <v>-1885811.759999998</v>
      </c>
      <c r="L22" s="38">
        <v>4275882.79</v>
      </c>
      <c r="M22" s="38">
        <v>4064596.79</v>
      </c>
      <c r="N22" s="38">
        <v>210000</v>
      </c>
      <c r="O22" s="38">
        <v>181778.48</v>
      </c>
      <c r="P22" s="38">
        <v>4901589.59</v>
      </c>
      <c r="Q22" s="38">
        <v>0</v>
      </c>
    </row>
    <row r="23" spans="1:17" ht="13.5">
      <c r="A23" s="37" t="s">
        <v>64</v>
      </c>
      <c r="B23" s="37">
        <v>1002072</v>
      </c>
      <c r="C23" s="37"/>
      <c r="D23" s="37">
        <v>2</v>
      </c>
      <c r="E23" s="47" t="s">
        <v>77</v>
      </c>
      <c r="F23" s="38">
        <v>10116124.06</v>
      </c>
      <c r="G23" s="38">
        <v>9494828.12</v>
      </c>
      <c r="H23" s="38">
        <v>10415408.92</v>
      </c>
      <c r="I23" s="38">
        <v>9652306.6</v>
      </c>
      <c r="J23" s="38">
        <f t="shared" si="1"/>
        <v>-299284.8599999994</v>
      </c>
      <c r="K23" s="38">
        <f t="shared" si="2"/>
        <v>-157478.48000000045</v>
      </c>
      <c r="L23" s="38">
        <v>492284.86</v>
      </c>
      <c r="M23" s="38">
        <v>489179.41</v>
      </c>
      <c r="N23" s="38">
        <v>193000</v>
      </c>
      <c r="O23" s="38">
        <v>186645.6</v>
      </c>
      <c r="P23" s="38">
        <v>731480.4</v>
      </c>
      <c r="Q23" s="38">
        <v>0</v>
      </c>
    </row>
    <row r="24" spans="1:17" ht="13.5">
      <c r="A24" s="37" t="s">
        <v>64</v>
      </c>
      <c r="B24" s="37">
        <v>1002082</v>
      </c>
      <c r="C24" s="37"/>
      <c r="D24" s="37">
        <v>2</v>
      </c>
      <c r="E24" s="47" t="s">
        <v>78</v>
      </c>
      <c r="F24" s="38">
        <v>17861356.44</v>
      </c>
      <c r="G24" s="38">
        <v>17150051.35</v>
      </c>
      <c r="H24" s="38">
        <v>18983920.44</v>
      </c>
      <c r="I24" s="38">
        <v>17840244.7</v>
      </c>
      <c r="J24" s="38">
        <f t="shared" si="1"/>
        <v>-1122564</v>
      </c>
      <c r="K24" s="38">
        <f t="shared" si="2"/>
        <v>-690193.3499999978</v>
      </c>
      <c r="L24" s="38">
        <v>2119040</v>
      </c>
      <c r="M24" s="38">
        <v>2119040.08</v>
      </c>
      <c r="N24" s="38">
        <v>996476</v>
      </c>
      <c r="O24" s="38">
        <v>996476</v>
      </c>
      <c r="P24" s="38">
        <v>3183354</v>
      </c>
      <c r="Q24" s="38">
        <v>0</v>
      </c>
    </row>
    <row r="25" spans="1:17" ht="13.5">
      <c r="A25" s="37" t="s">
        <v>64</v>
      </c>
      <c r="B25" s="37">
        <v>1002092</v>
      </c>
      <c r="C25" s="37"/>
      <c r="D25" s="37">
        <v>2</v>
      </c>
      <c r="E25" s="47" t="s">
        <v>79</v>
      </c>
      <c r="F25" s="38">
        <v>10723472.24</v>
      </c>
      <c r="G25" s="38">
        <v>10267781.65</v>
      </c>
      <c r="H25" s="38">
        <v>11712553.33</v>
      </c>
      <c r="I25" s="38">
        <v>10792857.3</v>
      </c>
      <c r="J25" s="38">
        <f t="shared" si="1"/>
        <v>-989081.0899999999</v>
      </c>
      <c r="K25" s="38">
        <f t="shared" si="2"/>
        <v>-525075.6500000004</v>
      </c>
      <c r="L25" s="38">
        <v>1500000</v>
      </c>
      <c r="M25" s="38">
        <v>1197355.48</v>
      </c>
      <c r="N25" s="38">
        <v>510918.91</v>
      </c>
      <c r="O25" s="38">
        <v>510918.91</v>
      </c>
      <c r="P25" s="38">
        <v>1909434</v>
      </c>
      <c r="Q25" s="38">
        <v>0</v>
      </c>
    </row>
    <row r="26" spans="1:17" ht="13.5">
      <c r="A26" s="37" t="s">
        <v>64</v>
      </c>
      <c r="B26" s="37">
        <v>1002102</v>
      </c>
      <c r="C26" s="37"/>
      <c r="D26" s="37">
        <v>2</v>
      </c>
      <c r="E26" s="47" t="s">
        <v>80</v>
      </c>
      <c r="F26" s="38">
        <v>15255463.41</v>
      </c>
      <c r="G26" s="38">
        <v>15372616.19</v>
      </c>
      <c r="H26" s="38">
        <v>16563805.14</v>
      </c>
      <c r="I26" s="38">
        <v>15295026.52</v>
      </c>
      <c r="J26" s="38">
        <f t="shared" si="1"/>
        <v>-1308341.7300000004</v>
      </c>
      <c r="K26" s="38">
        <f t="shared" si="2"/>
        <v>77589.66999999993</v>
      </c>
      <c r="L26" s="38">
        <v>1791968.84</v>
      </c>
      <c r="M26" s="38">
        <v>3062710.25</v>
      </c>
      <c r="N26" s="38">
        <v>483627.11</v>
      </c>
      <c r="O26" s="38">
        <v>483627.11</v>
      </c>
      <c r="P26" s="38">
        <v>936116</v>
      </c>
      <c r="Q26" s="38">
        <v>0</v>
      </c>
    </row>
    <row r="27" spans="1:17" ht="13.5">
      <c r="A27" s="37" t="s">
        <v>64</v>
      </c>
      <c r="B27" s="37">
        <v>1002113</v>
      </c>
      <c r="C27" s="37"/>
      <c r="D27" s="37">
        <v>3</v>
      </c>
      <c r="E27" s="47" t="s">
        <v>81</v>
      </c>
      <c r="F27" s="38">
        <v>44601479.88</v>
      </c>
      <c r="G27" s="38">
        <v>44086269.88</v>
      </c>
      <c r="H27" s="38">
        <v>50690517.16</v>
      </c>
      <c r="I27" s="38">
        <v>48669424.82</v>
      </c>
      <c r="J27" s="38">
        <f t="shared" si="1"/>
        <v>-6089037.279999994</v>
      </c>
      <c r="K27" s="38">
        <f t="shared" si="2"/>
        <v>-4583154.939999998</v>
      </c>
      <c r="L27" s="38">
        <v>7000533.28</v>
      </c>
      <c r="M27" s="38">
        <v>7096879.03</v>
      </c>
      <c r="N27" s="38">
        <v>911496</v>
      </c>
      <c r="O27" s="38">
        <v>911496</v>
      </c>
      <c r="P27" s="38">
        <v>11207757</v>
      </c>
      <c r="Q27" s="38">
        <v>0</v>
      </c>
    </row>
    <row r="28" spans="1:17" ht="13.5">
      <c r="A28" s="37" t="s">
        <v>64</v>
      </c>
      <c r="B28" s="37">
        <v>1003012</v>
      </c>
      <c r="C28" s="37"/>
      <c r="D28" s="37">
        <v>2</v>
      </c>
      <c r="E28" s="47" t="s">
        <v>82</v>
      </c>
      <c r="F28" s="38">
        <v>23965935.4</v>
      </c>
      <c r="G28" s="38">
        <v>24300075.71</v>
      </c>
      <c r="H28" s="38">
        <v>24463411</v>
      </c>
      <c r="I28" s="38">
        <v>22989975.17</v>
      </c>
      <c r="J28" s="38">
        <f t="shared" si="1"/>
        <v>-497475.6000000015</v>
      </c>
      <c r="K28" s="38">
        <f t="shared" si="2"/>
        <v>1310100.539999999</v>
      </c>
      <c r="L28" s="38">
        <v>940540</v>
      </c>
      <c r="M28" s="38">
        <v>940540.46</v>
      </c>
      <c r="N28" s="38">
        <v>443064.4</v>
      </c>
      <c r="O28" s="38">
        <v>443064.4</v>
      </c>
      <c r="P28" s="38">
        <v>1336483.92</v>
      </c>
      <c r="Q28" s="38">
        <v>98.4</v>
      </c>
    </row>
    <row r="29" spans="1:17" ht="13.5">
      <c r="A29" s="37" t="s">
        <v>64</v>
      </c>
      <c r="B29" s="37">
        <v>1003023</v>
      </c>
      <c r="C29" s="37"/>
      <c r="D29" s="37">
        <v>3</v>
      </c>
      <c r="E29" s="47" t="s">
        <v>83</v>
      </c>
      <c r="F29" s="38">
        <v>107357815.88</v>
      </c>
      <c r="G29" s="38">
        <v>108693967.46</v>
      </c>
      <c r="H29" s="38">
        <v>115395340.55</v>
      </c>
      <c r="I29" s="38">
        <v>109843632.53</v>
      </c>
      <c r="J29" s="38">
        <f t="shared" si="1"/>
        <v>-8037524.670000002</v>
      </c>
      <c r="K29" s="38">
        <f t="shared" si="2"/>
        <v>-1149665.0700000077</v>
      </c>
      <c r="L29" s="38">
        <v>10680220.87</v>
      </c>
      <c r="M29" s="38">
        <v>7578778</v>
      </c>
      <c r="N29" s="38">
        <v>2642696.2</v>
      </c>
      <c r="O29" s="38">
        <v>2642696.2</v>
      </c>
      <c r="P29" s="38">
        <v>13059597.04</v>
      </c>
      <c r="Q29" s="38">
        <v>0</v>
      </c>
    </row>
    <row r="30" spans="1:17" ht="13.5">
      <c r="A30" s="37" t="s">
        <v>64</v>
      </c>
      <c r="B30" s="37">
        <v>1003032</v>
      </c>
      <c r="C30" s="37"/>
      <c r="D30" s="37">
        <v>2</v>
      </c>
      <c r="E30" s="47" t="s">
        <v>84</v>
      </c>
      <c r="F30" s="38">
        <v>27887802.93</v>
      </c>
      <c r="G30" s="38">
        <v>28327360.17</v>
      </c>
      <c r="H30" s="38">
        <v>29137622.55</v>
      </c>
      <c r="I30" s="38">
        <v>28010909.56</v>
      </c>
      <c r="J30" s="38">
        <f t="shared" si="1"/>
        <v>-1249819.620000001</v>
      </c>
      <c r="K30" s="38">
        <f t="shared" si="2"/>
        <v>316450.61000000313</v>
      </c>
      <c r="L30" s="38">
        <v>2129475.62</v>
      </c>
      <c r="M30" s="38">
        <v>1590625.2</v>
      </c>
      <c r="N30" s="38">
        <v>879656</v>
      </c>
      <c r="O30" s="38">
        <v>879655.1</v>
      </c>
      <c r="P30" s="38">
        <v>4506161.9</v>
      </c>
      <c r="Q30" s="38">
        <v>0</v>
      </c>
    </row>
    <row r="31" spans="1:17" ht="13.5">
      <c r="A31" s="37" t="s">
        <v>64</v>
      </c>
      <c r="B31" s="37">
        <v>1003042</v>
      </c>
      <c r="C31" s="37"/>
      <c r="D31" s="37">
        <v>2</v>
      </c>
      <c r="E31" s="47" t="s">
        <v>85</v>
      </c>
      <c r="F31" s="38">
        <v>34612222.89</v>
      </c>
      <c r="G31" s="38">
        <v>34109340.6</v>
      </c>
      <c r="H31" s="38">
        <v>39303638.55</v>
      </c>
      <c r="I31" s="38">
        <v>36723413.87</v>
      </c>
      <c r="J31" s="38">
        <f t="shared" si="1"/>
        <v>-4691415.659999996</v>
      </c>
      <c r="K31" s="38">
        <f t="shared" si="2"/>
        <v>-2614073.269999996</v>
      </c>
      <c r="L31" s="38">
        <v>5276415.66</v>
      </c>
      <c r="M31" s="38">
        <v>5696722.94</v>
      </c>
      <c r="N31" s="38">
        <v>585000</v>
      </c>
      <c r="O31" s="38">
        <v>585000</v>
      </c>
      <c r="P31" s="38">
        <v>6965948.07</v>
      </c>
      <c r="Q31" s="38">
        <v>922.5</v>
      </c>
    </row>
    <row r="32" spans="1:17" ht="13.5">
      <c r="A32" s="37" t="s">
        <v>64</v>
      </c>
      <c r="B32" s="37">
        <v>1003052</v>
      </c>
      <c r="C32" s="37"/>
      <c r="D32" s="37">
        <v>2</v>
      </c>
      <c r="E32" s="47" t="s">
        <v>86</v>
      </c>
      <c r="F32" s="38">
        <v>16714787.38</v>
      </c>
      <c r="G32" s="38">
        <v>16077482.47</v>
      </c>
      <c r="H32" s="38">
        <v>19265400.02</v>
      </c>
      <c r="I32" s="38">
        <v>16218590.83</v>
      </c>
      <c r="J32" s="38">
        <f t="shared" si="1"/>
        <v>-2550612.6399999987</v>
      </c>
      <c r="K32" s="38">
        <f t="shared" si="2"/>
        <v>-141108.3599999994</v>
      </c>
      <c r="L32" s="38">
        <v>2645604.64</v>
      </c>
      <c r="M32" s="38">
        <v>931880.23</v>
      </c>
      <c r="N32" s="38">
        <v>94992</v>
      </c>
      <c r="O32" s="38">
        <v>94992</v>
      </c>
      <c r="P32" s="38">
        <v>119952</v>
      </c>
      <c r="Q32" s="38">
        <v>0</v>
      </c>
    </row>
    <row r="33" spans="1:17" ht="13.5">
      <c r="A33" s="37" t="s">
        <v>64</v>
      </c>
      <c r="B33" s="37">
        <v>1004011</v>
      </c>
      <c r="C33" s="37"/>
      <c r="D33" s="37">
        <v>1</v>
      </c>
      <c r="E33" s="47" t="s">
        <v>87</v>
      </c>
      <c r="F33" s="38">
        <v>64359238.59</v>
      </c>
      <c r="G33" s="38">
        <v>65729709.17</v>
      </c>
      <c r="H33" s="38">
        <v>67107401.55</v>
      </c>
      <c r="I33" s="38">
        <v>64748350.39</v>
      </c>
      <c r="J33" s="38">
        <f t="shared" si="1"/>
        <v>-2748162.9599999934</v>
      </c>
      <c r="K33" s="38">
        <f t="shared" si="2"/>
        <v>981358.7800000012</v>
      </c>
      <c r="L33" s="38">
        <v>5598162.96</v>
      </c>
      <c r="M33" s="38">
        <v>5598247.63</v>
      </c>
      <c r="N33" s="38">
        <v>2850000</v>
      </c>
      <c r="O33" s="38">
        <v>2850000</v>
      </c>
      <c r="P33" s="38">
        <v>10410000</v>
      </c>
      <c r="Q33" s="38">
        <v>0</v>
      </c>
    </row>
    <row r="34" spans="1:17" ht="13.5">
      <c r="A34" s="37" t="s">
        <v>64</v>
      </c>
      <c r="B34" s="37">
        <v>1004022</v>
      </c>
      <c r="C34" s="37"/>
      <c r="D34" s="37">
        <v>2</v>
      </c>
      <c r="E34" s="47" t="s">
        <v>88</v>
      </c>
      <c r="F34" s="38">
        <v>62943851.84</v>
      </c>
      <c r="G34" s="38">
        <v>36898233.88</v>
      </c>
      <c r="H34" s="38">
        <v>62725492.71</v>
      </c>
      <c r="I34" s="38">
        <v>36187499.41</v>
      </c>
      <c r="J34" s="38">
        <f t="shared" si="1"/>
        <v>218359.13000000268</v>
      </c>
      <c r="K34" s="38">
        <f t="shared" si="2"/>
        <v>710734.4700000063</v>
      </c>
      <c r="L34" s="38">
        <v>761329.64</v>
      </c>
      <c r="M34" s="38">
        <v>305031.64</v>
      </c>
      <c r="N34" s="38">
        <v>979688.77</v>
      </c>
      <c r="O34" s="38">
        <v>979688.77</v>
      </c>
      <c r="P34" s="38">
        <v>17879950.92</v>
      </c>
      <c r="Q34" s="38">
        <v>0</v>
      </c>
    </row>
    <row r="35" spans="1:17" ht="13.5">
      <c r="A35" s="37" t="s">
        <v>64</v>
      </c>
      <c r="B35" s="37">
        <v>1004032</v>
      </c>
      <c r="C35" s="37"/>
      <c r="D35" s="37">
        <v>2</v>
      </c>
      <c r="E35" s="47" t="s">
        <v>89</v>
      </c>
      <c r="F35" s="38">
        <v>20070736.35</v>
      </c>
      <c r="G35" s="38">
        <v>20093290.51</v>
      </c>
      <c r="H35" s="38">
        <v>21874014.17</v>
      </c>
      <c r="I35" s="38">
        <v>21068042.77</v>
      </c>
      <c r="J35" s="38">
        <f t="shared" si="1"/>
        <v>-1803277.8200000003</v>
      </c>
      <c r="K35" s="38">
        <f t="shared" si="2"/>
        <v>-974752.2599999979</v>
      </c>
      <c r="L35" s="38">
        <v>3234549</v>
      </c>
      <c r="M35" s="38">
        <v>3354828.04</v>
      </c>
      <c r="N35" s="38">
        <v>1431271.18</v>
      </c>
      <c r="O35" s="38">
        <v>1431109.57</v>
      </c>
      <c r="P35" s="38">
        <v>4712955.48</v>
      </c>
      <c r="Q35" s="38">
        <v>0</v>
      </c>
    </row>
    <row r="36" spans="1:17" ht="13.5">
      <c r="A36" s="37" t="s">
        <v>64</v>
      </c>
      <c r="B36" s="37">
        <v>1004042</v>
      </c>
      <c r="C36" s="37"/>
      <c r="D36" s="37">
        <v>2</v>
      </c>
      <c r="E36" s="47" t="s">
        <v>90</v>
      </c>
      <c r="F36" s="38">
        <v>24137537.75</v>
      </c>
      <c r="G36" s="38">
        <v>23780436.94</v>
      </c>
      <c r="H36" s="38">
        <v>23994382.35</v>
      </c>
      <c r="I36" s="38">
        <v>22766107.27</v>
      </c>
      <c r="J36" s="38">
        <f t="shared" si="1"/>
        <v>143155.3999999985</v>
      </c>
      <c r="K36" s="38">
        <f t="shared" si="2"/>
        <v>1014329.6700000018</v>
      </c>
      <c r="L36" s="38">
        <v>282409.12</v>
      </c>
      <c r="M36" s="38">
        <v>282409.12</v>
      </c>
      <c r="N36" s="38">
        <v>425564.52</v>
      </c>
      <c r="O36" s="38">
        <v>425564.52</v>
      </c>
      <c r="P36" s="38">
        <v>4402110.01</v>
      </c>
      <c r="Q36" s="38">
        <v>0</v>
      </c>
    </row>
    <row r="37" spans="1:17" ht="13.5">
      <c r="A37" s="37" t="s">
        <v>64</v>
      </c>
      <c r="B37" s="37">
        <v>1004052</v>
      </c>
      <c r="C37" s="37"/>
      <c r="D37" s="37">
        <v>2</v>
      </c>
      <c r="E37" s="47" t="s">
        <v>87</v>
      </c>
      <c r="F37" s="38">
        <v>33694836.94</v>
      </c>
      <c r="G37" s="38">
        <v>34031307.21</v>
      </c>
      <c r="H37" s="38">
        <v>36661106.94</v>
      </c>
      <c r="I37" s="38">
        <v>33480663.72</v>
      </c>
      <c r="J37" s="38">
        <f t="shared" si="1"/>
        <v>-2966270</v>
      </c>
      <c r="K37" s="38">
        <f t="shared" si="2"/>
        <v>550643.4900000021</v>
      </c>
      <c r="L37" s="38">
        <v>3770842</v>
      </c>
      <c r="M37" s="38">
        <v>5042493.83</v>
      </c>
      <c r="N37" s="38">
        <v>804572</v>
      </c>
      <c r="O37" s="38">
        <v>804572</v>
      </c>
      <c r="P37" s="38">
        <v>1905304</v>
      </c>
      <c r="Q37" s="38">
        <v>0</v>
      </c>
    </row>
    <row r="38" spans="1:17" ht="13.5">
      <c r="A38" s="37" t="s">
        <v>64</v>
      </c>
      <c r="B38" s="37">
        <v>1004062</v>
      </c>
      <c r="C38" s="37"/>
      <c r="D38" s="37">
        <v>2</v>
      </c>
      <c r="E38" s="47" t="s">
        <v>91</v>
      </c>
      <c r="F38" s="38">
        <v>23654863.07</v>
      </c>
      <c r="G38" s="38">
        <v>23384424.07</v>
      </c>
      <c r="H38" s="38">
        <v>31029623.07</v>
      </c>
      <c r="I38" s="38">
        <v>28061230.99</v>
      </c>
      <c r="J38" s="38">
        <f t="shared" si="1"/>
        <v>-7374760</v>
      </c>
      <c r="K38" s="38">
        <f t="shared" si="2"/>
        <v>-4676806.919999998</v>
      </c>
      <c r="L38" s="38">
        <v>8095328</v>
      </c>
      <c r="M38" s="38">
        <v>8095328.98</v>
      </c>
      <c r="N38" s="38">
        <v>720568</v>
      </c>
      <c r="O38" s="38">
        <v>720568</v>
      </c>
      <c r="P38" s="38">
        <v>9037014</v>
      </c>
      <c r="Q38" s="38">
        <v>0</v>
      </c>
    </row>
    <row r="39" spans="1:17" ht="13.5">
      <c r="A39" s="37" t="s">
        <v>64</v>
      </c>
      <c r="B39" s="37">
        <v>1004072</v>
      </c>
      <c r="C39" s="37"/>
      <c r="D39" s="37">
        <v>2</v>
      </c>
      <c r="E39" s="47" t="s">
        <v>92</v>
      </c>
      <c r="F39" s="38">
        <v>17167845.35</v>
      </c>
      <c r="G39" s="38">
        <v>17219194.32</v>
      </c>
      <c r="H39" s="38">
        <v>19313167.35</v>
      </c>
      <c r="I39" s="38">
        <v>16843393.59</v>
      </c>
      <c r="J39" s="38">
        <f t="shared" si="1"/>
        <v>-2145322</v>
      </c>
      <c r="K39" s="38">
        <f t="shared" si="2"/>
        <v>375800.73000000045</v>
      </c>
      <c r="L39" s="38">
        <v>3787985</v>
      </c>
      <c r="M39" s="38">
        <v>3270212.62</v>
      </c>
      <c r="N39" s="38">
        <v>1642663</v>
      </c>
      <c r="O39" s="38">
        <v>1642663</v>
      </c>
      <c r="P39" s="38">
        <v>2353750</v>
      </c>
      <c r="Q39" s="38">
        <v>0</v>
      </c>
    </row>
    <row r="40" spans="1:17" ht="13.5">
      <c r="A40" s="37" t="s">
        <v>64</v>
      </c>
      <c r="B40" s="37">
        <v>1004082</v>
      </c>
      <c r="C40" s="37"/>
      <c r="D40" s="37">
        <v>2</v>
      </c>
      <c r="E40" s="47" t="s">
        <v>93</v>
      </c>
      <c r="F40" s="38">
        <v>14022642.57</v>
      </c>
      <c r="G40" s="38">
        <v>13737272</v>
      </c>
      <c r="H40" s="38">
        <v>14226719.57</v>
      </c>
      <c r="I40" s="38">
        <v>13587208.42</v>
      </c>
      <c r="J40" s="38">
        <f t="shared" si="1"/>
        <v>-204077</v>
      </c>
      <c r="K40" s="38">
        <f t="shared" si="2"/>
        <v>150063.58000000007</v>
      </c>
      <c r="L40" s="38">
        <v>791192</v>
      </c>
      <c r="M40" s="38">
        <v>1041371.26</v>
      </c>
      <c r="N40" s="38">
        <v>587115</v>
      </c>
      <c r="O40" s="38">
        <v>587114.34</v>
      </c>
      <c r="P40" s="38">
        <v>4529325.87</v>
      </c>
      <c r="Q40" s="38">
        <v>0</v>
      </c>
    </row>
    <row r="41" spans="1:17" ht="13.5">
      <c r="A41" s="37" t="s">
        <v>64</v>
      </c>
      <c r="B41" s="37">
        <v>1005011</v>
      </c>
      <c r="C41" s="37"/>
      <c r="D41" s="37">
        <v>1</v>
      </c>
      <c r="E41" s="47" t="s">
        <v>94</v>
      </c>
      <c r="F41" s="38">
        <v>132115642.19</v>
      </c>
      <c r="G41" s="38">
        <v>126589867.3</v>
      </c>
      <c r="H41" s="38">
        <v>142998246.99</v>
      </c>
      <c r="I41" s="38">
        <v>135269444</v>
      </c>
      <c r="J41" s="38">
        <f t="shared" si="1"/>
        <v>-10882604.800000012</v>
      </c>
      <c r="K41" s="38">
        <f t="shared" si="2"/>
        <v>-8679576.700000003</v>
      </c>
      <c r="L41" s="38">
        <v>15937144</v>
      </c>
      <c r="M41" s="38">
        <v>15301143.79</v>
      </c>
      <c r="N41" s="38">
        <v>5054539.2</v>
      </c>
      <c r="O41" s="38">
        <v>5054539.2</v>
      </c>
      <c r="P41" s="38">
        <v>28425534.8</v>
      </c>
      <c r="Q41" s="38">
        <v>0</v>
      </c>
    </row>
    <row r="42" spans="1:17" ht="13.5">
      <c r="A42" s="37" t="s">
        <v>64</v>
      </c>
      <c r="B42" s="37">
        <v>1005022</v>
      </c>
      <c r="C42" s="37"/>
      <c r="D42" s="37">
        <v>2</v>
      </c>
      <c r="E42" s="47" t="s">
        <v>95</v>
      </c>
      <c r="F42" s="38">
        <v>24652742.25</v>
      </c>
      <c r="G42" s="38">
        <v>24470404.9</v>
      </c>
      <c r="H42" s="38">
        <v>27453513.38</v>
      </c>
      <c r="I42" s="38">
        <v>26672649.72</v>
      </c>
      <c r="J42" s="38">
        <f t="shared" si="1"/>
        <v>-2800771.129999999</v>
      </c>
      <c r="K42" s="38">
        <f t="shared" si="2"/>
        <v>-2202244.8200000003</v>
      </c>
      <c r="L42" s="38">
        <v>3350921.13</v>
      </c>
      <c r="M42" s="38">
        <v>3350493</v>
      </c>
      <c r="N42" s="38">
        <v>550150</v>
      </c>
      <c r="O42" s="38">
        <v>524434.87</v>
      </c>
      <c r="P42" s="38">
        <v>4895604.97</v>
      </c>
      <c r="Q42" s="38">
        <v>0</v>
      </c>
    </row>
    <row r="43" spans="1:17" ht="13.5">
      <c r="A43" s="37" t="s">
        <v>64</v>
      </c>
      <c r="B43" s="37">
        <v>1005032</v>
      </c>
      <c r="C43" s="37"/>
      <c r="D43" s="37">
        <v>2</v>
      </c>
      <c r="E43" s="47" t="s">
        <v>96</v>
      </c>
      <c r="F43" s="38">
        <v>11991112.36</v>
      </c>
      <c r="G43" s="38">
        <v>11965544.58</v>
      </c>
      <c r="H43" s="38">
        <v>13324564.59</v>
      </c>
      <c r="I43" s="38">
        <v>12854704.79</v>
      </c>
      <c r="J43" s="38">
        <f t="shared" si="1"/>
        <v>-1333452.2300000004</v>
      </c>
      <c r="K43" s="38">
        <f t="shared" si="2"/>
        <v>-889160.209999999</v>
      </c>
      <c r="L43" s="38">
        <v>1487239.83</v>
      </c>
      <c r="M43" s="38">
        <v>1945002.85</v>
      </c>
      <c r="N43" s="38">
        <v>153787.6</v>
      </c>
      <c r="O43" s="38">
        <v>153787.6</v>
      </c>
      <c r="P43" s="38">
        <v>1573324</v>
      </c>
      <c r="Q43" s="38">
        <v>0</v>
      </c>
    </row>
    <row r="44" spans="1:17" ht="13.5">
      <c r="A44" s="37" t="s">
        <v>64</v>
      </c>
      <c r="B44" s="37">
        <v>1005042</v>
      </c>
      <c r="C44" s="37"/>
      <c r="D44" s="37">
        <v>2</v>
      </c>
      <c r="E44" s="47" t="s">
        <v>97</v>
      </c>
      <c r="F44" s="38">
        <v>19266790.43</v>
      </c>
      <c r="G44" s="38">
        <v>19603077.96</v>
      </c>
      <c r="H44" s="38">
        <v>20958165.43</v>
      </c>
      <c r="I44" s="38">
        <v>19508048.47</v>
      </c>
      <c r="J44" s="38">
        <f t="shared" si="1"/>
        <v>-1691375</v>
      </c>
      <c r="K44" s="38">
        <f t="shared" si="2"/>
        <v>95029.49000000209</v>
      </c>
      <c r="L44" s="38">
        <v>1732014</v>
      </c>
      <c r="M44" s="38">
        <v>2369476.29</v>
      </c>
      <c r="N44" s="38">
        <v>40639</v>
      </c>
      <c r="O44" s="38">
        <v>40638.12</v>
      </c>
      <c r="P44" s="38">
        <v>121914.36</v>
      </c>
      <c r="Q44" s="38">
        <v>0</v>
      </c>
    </row>
    <row r="45" spans="1:17" ht="13.5">
      <c r="A45" s="37" t="s">
        <v>64</v>
      </c>
      <c r="B45" s="37">
        <v>1005052</v>
      </c>
      <c r="C45" s="37"/>
      <c r="D45" s="37">
        <v>2</v>
      </c>
      <c r="E45" s="47" t="s">
        <v>98</v>
      </c>
      <c r="F45" s="38">
        <v>14184451.19</v>
      </c>
      <c r="G45" s="38">
        <v>14228923.42</v>
      </c>
      <c r="H45" s="38">
        <v>16902406.19</v>
      </c>
      <c r="I45" s="38">
        <v>16007004.65</v>
      </c>
      <c r="J45" s="38">
        <f t="shared" si="1"/>
        <v>-2717955.000000002</v>
      </c>
      <c r="K45" s="38">
        <f t="shared" si="2"/>
        <v>-1778081.2300000004</v>
      </c>
      <c r="L45" s="38">
        <v>2917955</v>
      </c>
      <c r="M45" s="38">
        <v>2512496.07</v>
      </c>
      <c r="N45" s="38">
        <v>200000</v>
      </c>
      <c r="O45" s="38">
        <v>187460</v>
      </c>
      <c r="P45" s="38">
        <v>757100.59</v>
      </c>
      <c r="Q45" s="38">
        <v>0</v>
      </c>
    </row>
    <row r="46" spans="1:17" ht="13.5">
      <c r="A46" s="37" t="s">
        <v>64</v>
      </c>
      <c r="B46" s="37">
        <v>1005062</v>
      </c>
      <c r="C46" s="37"/>
      <c r="D46" s="37">
        <v>2</v>
      </c>
      <c r="E46" s="47" t="s">
        <v>99</v>
      </c>
      <c r="F46" s="38">
        <v>17415758.49</v>
      </c>
      <c r="G46" s="38">
        <v>17424882.79</v>
      </c>
      <c r="H46" s="38">
        <v>17170758.49</v>
      </c>
      <c r="I46" s="38">
        <v>16623316.61</v>
      </c>
      <c r="J46" s="38">
        <f t="shared" si="1"/>
        <v>245000</v>
      </c>
      <c r="K46" s="38">
        <f t="shared" si="2"/>
        <v>801566.1799999997</v>
      </c>
      <c r="L46" s="38">
        <v>200000</v>
      </c>
      <c r="M46" s="38">
        <v>212783.75</v>
      </c>
      <c r="N46" s="38">
        <v>445000</v>
      </c>
      <c r="O46" s="38">
        <v>443772</v>
      </c>
      <c r="P46" s="38">
        <v>1392730</v>
      </c>
      <c r="Q46" s="38">
        <v>0</v>
      </c>
    </row>
    <row r="47" spans="1:17" ht="13.5">
      <c r="A47" s="37" t="s">
        <v>64</v>
      </c>
      <c r="B47" s="37">
        <v>1005072</v>
      </c>
      <c r="C47" s="37"/>
      <c r="D47" s="37">
        <v>2</v>
      </c>
      <c r="E47" s="47" t="s">
        <v>94</v>
      </c>
      <c r="F47" s="38">
        <v>32943941.18</v>
      </c>
      <c r="G47" s="38">
        <v>32754146.41</v>
      </c>
      <c r="H47" s="38">
        <v>37454825.3</v>
      </c>
      <c r="I47" s="38">
        <v>31263460.64</v>
      </c>
      <c r="J47" s="38">
        <f t="shared" si="1"/>
        <v>-4510884.119999997</v>
      </c>
      <c r="K47" s="38">
        <f t="shared" si="2"/>
        <v>1490685.7699999996</v>
      </c>
      <c r="L47" s="38">
        <v>6147879.83</v>
      </c>
      <c r="M47" s="38">
        <v>3347879.83</v>
      </c>
      <c r="N47" s="38">
        <v>1636995.71</v>
      </c>
      <c r="O47" s="38">
        <v>1636995.71</v>
      </c>
      <c r="P47" s="38">
        <v>114756.75</v>
      </c>
      <c r="Q47" s="38">
        <v>0</v>
      </c>
    </row>
    <row r="48" spans="1:17" ht="13.5">
      <c r="A48" s="37" t="s">
        <v>64</v>
      </c>
      <c r="B48" s="37">
        <v>1005082</v>
      </c>
      <c r="C48" s="37"/>
      <c r="D48" s="37">
        <v>2</v>
      </c>
      <c r="E48" s="47" t="s">
        <v>100</v>
      </c>
      <c r="F48" s="38">
        <v>27634848.73</v>
      </c>
      <c r="G48" s="38">
        <v>28049267.83</v>
      </c>
      <c r="H48" s="38">
        <v>29126480.73</v>
      </c>
      <c r="I48" s="38">
        <v>27116616.1</v>
      </c>
      <c r="J48" s="38">
        <f t="shared" si="1"/>
        <v>-1491632</v>
      </c>
      <c r="K48" s="38">
        <f t="shared" si="2"/>
        <v>932651.7299999967</v>
      </c>
      <c r="L48" s="38">
        <v>1791632</v>
      </c>
      <c r="M48" s="38">
        <v>2291632.85</v>
      </c>
      <c r="N48" s="38">
        <v>300000</v>
      </c>
      <c r="O48" s="38">
        <v>300000</v>
      </c>
      <c r="P48" s="38">
        <v>1621684.23</v>
      </c>
      <c r="Q48" s="38">
        <v>0</v>
      </c>
    </row>
    <row r="49" spans="1:17" ht="13.5">
      <c r="A49" s="37" t="s">
        <v>64</v>
      </c>
      <c r="B49" s="37">
        <v>1005092</v>
      </c>
      <c r="C49" s="37"/>
      <c r="D49" s="37">
        <v>2</v>
      </c>
      <c r="E49" s="47" t="s">
        <v>101</v>
      </c>
      <c r="F49" s="38">
        <v>35603701.79</v>
      </c>
      <c r="G49" s="38">
        <v>36109402.38</v>
      </c>
      <c r="H49" s="38">
        <v>39044302.6</v>
      </c>
      <c r="I49" s="38">
        <v>37438235.09</v>
      </c>
      <c r="J49" s="38">
        <f t="shared" si="1"/>
        <v>-3440600.8100000024</v>
      </c>
      <c r="K49" s="38">
        <f t="shared" si="2"/>
        <v>-1328832.710000001</v>
      </c>
      <c r="L49" s="38">
        <v>3729048.24</v>
      </c>
      <c r="M49" s="38">
        <v>2456755.24</v>
      </c>
      <c r="N49" s="38">
        <v>288447.43</v>
      </c>
      <c r="O49" s="38">
        <v>288447.43</v>
      </c>
      <c r="P49" s="38">
        <v>1677580.69</v>
      </c>
      <c r="Q49" s="38">
        <v>0</v>
      </c>
    </row>
    <row r="50" spans="1:17" ht="13.5">
      <c r="A50" s="37" t="s">
        <v>64</v>
      </c>
      <c r="B50" s="37">
        <v>1005102</v>
      </c>
      <c r="C50" s="37"/>
      <c r="D50" s="37">
        <v>2</v>
      </c>
      <c r="E50" s="47" t="s">
        <v>102</v>
      </c>
      <c r="F50" s="38">
        <v>22307171.38</v>
      </c>
      <c r="G50" s="38">
        <v>22209697.73</v>
      </c>
      <c r="H50" s="38">
        <v>22664171.38</v>
      </c>
      <c r="I50" s="38">
        <v>21383354.12</v>
      </c>
      <c r="J50" s="38">
        <f t="shared" si="1"/>
        <v>-357000</v>
      </c>
      <c r="K50" s="38">
        <f t="shared" si="2"/>
        <v>826343.6099999994</v>
      </c>
      <c r="L50" s="38">
        <v>1142000</v>
      </c>
      <c r="M50" s="38">
        <v>1142000</v>
      </c>
      <c r="N50" s="38">
        <v>785000</v>
      </c>
      <c r="O50" s="38">
        <v>784709</v>
      </c>
      <c r="P50" s="38">
        <v>7818166.83</v>
      </c>
      <c r="Q50" s="38">
        <v>0</v>
      </c>
    </row>
    <row r="51" spans="1:17" ht="13.5">
      <c r="A51" s="37" t="s">
        <v>64</v>
      </c>
      <c r="B51" s="37">
        <v>1006022</v>
      </c>
      <c r="C51" s="37"/>
      <c r="D51" s="37">
        <v>2</v>
      </c>
      <c r="E51" s="47" t="s">
        <v>103</v>
      </c>
      <c r="F51" s="38">
        <v>60352009.78</v>
      </c>
      <c r="G51" s="38">
        <v>55871220.31</v>
      </c>
      <c r="H51" s="38">
        <v>71310009.78</v>
      </c>
      <c r="I51" s="38">
        <v>62553409.57</v>
      </c>
      <c r="J51" s="38">
        <f t="shared" si="1"/>
        <v>-10958000</v>
      </c>
      <c r="K51" s="38">
        <f t="shared" si="2"/>
        <v>-6682189.259999998</v>
      </c>
      <c r="L51" s="38">
        <v>14028000</v>
      </c>
      <c r="M51" s="38">
        <v>10877872.65</v>
      </c>
      <c r="N51" s="38">
        <v>3070000</v>
      </c>
      <c r="O51" s="38">
        <v>1805519.5</v>
      </c>
      <c r="P51" s="38">
        <v>7353978.21</v>
      </c>
      <c r="Q51" s="38">
        <v>0</v>
      </c>
    </row>
    <row r="52" spans="1:17" ht="13.5">
      <c r="A52" s="37" t="s">
        <v>64</v>
      </c>
      <c r="B52" s="37">
        <v>1006032</v>
      </c>
      <c r="C52" s="37"/>
      <c r="D52" s="37">
        <v>2</v>
      </c>
      <c r="E52" s="47" t="s">
        <v>104</v>
      </c>
      <c r="F52" s="38">
        <v>30619264.1</v>
      </c>
      <c r="G52" s="38">
        <v>31263115.81</v>
      </c>
      <c r="H52" s="38">
        <v>29792027.1</v>
      </c>
      <c r="I52" s="38">
        <v>27708009.03</v>
      </c>
      <c r="J52" s="38">
        <f t="shared" si="1"/>
        <v>827237</v>
      </c>
      <c r="K52" s="38">
        <f t="shared" si="2"/>
        <v>3555106.7799999975</v>
      </c>
      <c r="L52" s="38">
        <v>0</v>
      </c>
      <c r="M52" s="38">
        <v>2674945.56</v>
      </c>
      <c r="N52" s="38">
        <v>827237</v>
      </c>
      <c r="O52" s="38">
        <v>827237</v>
      </c>
      <c r="P52" s="38">
        <v>3231500</v>
      </c>
      <c r="Q52" s="38">
        <v>0</v>
      </c>
    </row>
    <row r="53" spans="1:17" ht="13.5">
      <c r="A53" s="37" t="s">
        <v>64</v>
      </c>
      <c r="B53" s="37">
        <v>1006073</v>
      </c>
      <c r="C53" s="37"/>
      <c r="D53" s="37">
        <v>3</v>
      </c>
      <c r="E53" s="47" t="s">
        <v>105</v>
      </c>
      <c r="F53" s="38">
        <v>116521956.19</v>
      </c>
      <c r="G53" s="38">
        <v>100819636.77</v>
      </c>
      <c r="H53" s="38">
        <v>141029832.14</v>
      </c>
      <c r="I53" s="38">
        <v>124355509.44</v>
      </c>
      <c r="J53" s="38">
        <f t="shared" si="1"/>
        <v>-24507875.949999988</v>
      </c>
      <c r="K53" s="38">
        <f t="shared" si="2"/>
        <v>-23535872.67</v>
      </c>
      <c r="L53" s="38">
        <v>27751172.69</v>
      </c>
      <c r="M53" s="38">
        <v>28013169.69</v>
      </c>
      <c r="N53" s="38">
        <v>3243296.74</v>
      </c>
      <c r="O53" s="38">
        <v>3220401.93</v>
      </c>
      <c r="P53" s="38">
        <v>46358033.96</v>
      </c>
      <c r="Q53" s="38">
        <v>0</v>
      </c>
    </row>
    <row r="54" spans="1:17" ht="13.5">
      <c r="A54" s="37" t="s">
        <v>64</v>
      </c>
      <c r="B54" s="37">
        <v>1006082</v>
      </c>
      <c r="C54" s="37"/>
      <c r="D54" s="37">
        <v>2</v>
      </c>
      <c r="E54" s="47" t="s">
        <v>106</v>
      </c>
      <c r="F54" s="38">
        <v>30318245.51</v>
      </c>
      <c r="G54" s="38">
        <v>31005226.76</v>
      </c>
      <c r="H54" s="38">
        <v>40462583.4</v>
      </c>
      <c r="I54" s="38">
        <v>37292254.64</v>
      </c>
      <c r="J54" s="38">
        <f t="shared" si="1"/>
        <v>-10144337.889999997</v>
      </c>
      <c r="K54" s="38">
        <f t="shared" si="2"/>
        <v>-6287027.879999999</v>
      </c>
      <c r="L54" s="38">
        <v>10677669.89</v>
      </c>
      <c r="M54" s="38">
        <v>10522248.07</v>
      </c>
      <c r="N54" s="38">
        <v>533332</v>
      </c>
      <c r="O54" s="38">
        <v>533332</v>
      </c>
      <c r="P54" s="38">
        <v>5700000</v>
      </c>
      <c r="Q54" s="38">
        <v>0</v>
      </c>
    </row>
    <row r="55" spans="1:17" ht="13.5">
      <c r="A55" s="37" t="s">
        <v>64</v>
      </c>
      <c r="B55" s="37">
        <v>1006103</v>
      </c>
      <c r="C55" s="37"/>
      <c r="D55" s="37">
        <v>3</v>
      </c>
      <c r="E55" s="47" t="s">
        <v>107</v>
      </c>
      <c r="F55" s="38">
        <v>59084596.94</v>
      </c>
      <c r="G55" s="38">
        <v>60928458.03</v>
      </c>
      <c r="H55" s="38">
        <v>82139583.94</v>
      </c>
      <c r="I55" s="38">
        <v>76829881.92</v>
      </c>
      <c r="J55" s="38">
        <f t="shared" si="1"/>
        <v>-23054987</v>
      </c>
      <c r="K55" s="38">
        <f t="shared" si="2"/>
        <v>-15901423.89</v>
      </c>
      <c r="L55" s="38">
        <v>24218243.67</v>
      </c>
      <c r="M55" s="38">
        <v>27840627.25</v>
      </c>
      <c r="N55" s="38">
        <v>1163256.67</v>
      </c>
      <c r="O55" s="38">
        <v>537610.33</v>
      </c>
      <c r="P55" s="38">
        <v>15489032.97</v>
      </c>
      <c r="Q55" s="38">
        <v>636.9</v>
      </c>
    </row>
    <row r="56" spans="1:17" ht="13.5">
      <c r="A56" s="37" t="s">
        <v>64</v>
      </c>
      <c r="B56" s="37">
        <v>1006113</v>
      </c>
      <c r="C56" s="37"/>
      <c r="D56" s="37">
        <v>3</v>
      </c>
      <c r="E56" s="47" t="s">
        <v>108</v>
      </c>
      <c r="F56" s="38">
        <v>59671150.19</v>
      </c>
      <c r="G56" s="38">
        <v>58439179.31</v>
      </c>
      <c r="H56" s="38">
        <v>60635538.73</v>
      </c>
      <c r="I56" s="38">
        <v>56804111.57</v>
      </c>
      <c r="J56" s="38">
        <f t="shared" si="1"/>
        <v>-964388.5399999991</v>
      </c>
      <c r="K56" s="38">
        <f t="shared" si="2"/>
        <v>1635067.740000002</v>
      </c>
      <c r="L56" s="38">
        <v>2232872.54</v>
      </c>
      <c r="M56" s="38">
        <v>4697354.57</v>
      </c>
      <c r="N56" s="38">
        <v>1268484</v>
      </c>
      <c r="O56" s="38">
        <v>1268484</v>
      </c>
      <c r="P56" s="38">
        <v>12024078.74</v>
      </c>
      <c r="Q56" s="38">
        <v>0</v>
      </c>
    </row>
    <row r="57" spans="1:17" ht="13.5">
      <c r="A57" s="37" t="s">
        <v>64</v>
      </c>
      <c r="B57" s="37">
        <v>1007012</v>
      </c>
      <c r="C57" s="37"/>
      <c r="D57" s="37">
        <v>2</v>
      </c>
      <c r="E57" s="47" t="s">
        <v>109</v>
      </c>
      <c r="F57" s="38">
        <v>25388678.38</v>
      </c>
      <c r="G57" s="38">
        <v>25831628.28</v>
      </c>
      <c r="H57" s="38">
        <v>26958177.12</v>
      </c>
      <c r="I57" s="38">
        <v>26293154.77</v>
      </c>
      <c r="J57" s="38">
        <f t="shared" si="1"/>
        <v>-1569498.740000002</v>
      </c>
      <c r="K57" s="38">
        <f t="shared" si="2"/>
        <v>-461526.48999999836</v>
      </c>
      <c r="L57" s="38">
        <v>2469498.74</v>
      </c>
      <c r="M57" s="38">
        <v>2469491.56</v>
      </c>
      <c r="N57" s="38">
        <v>900000</v>
      </c>
      <c r="O57" s="38">
        <v>878588.26</v>
      </c>
      <c r="P57" s="38">
        <v>5146958.66</v>
      </c>
      <c r="Q57" s="38">
        <v>0</v>
      </c>
    </row>
    <row r="58" spans="1:17" ht="13.5">
      <c r="A58" s="37" t="s">
        <v>64</v>
      </c>
      <c r="B58" s="37">
        <v>1007023</v>
      </c>
      <c r="C58" s="37"/>
      <c r="D58" s="37">
        <v>3</v>
      </c>
      <c r="E58" s="47" t="s">
        <v>110</v>
      </c>
      <c r="F58" s="38">
        <v>46953154.9</v>
      </c>
      <c r="G58" s="38">
        <v>47216960.29</v>
      </c>
      <c r="H58" s="38">
        <v>55098905.69</v>
      </c>
      <c r="I58" s="38">
        <v>51763247.73</v>
      </c>
      <c r="J58" s="38">
        <f t="shared" si="1"/>
        <v>-8145750.789999999</v>
      </c>
      <c r="K58" s="38">
        <f t="shared" si="2"/>
        <v>-4546287.439999998</v>
      </c>
      <c r="L58" s="38">
        <v>9181750.79</v>
      </c>
      <c r="M58" s="38">
        <v>11149274.43</v>
      </c>
      <c r="N58" s="38">
        <v>1036000</v>
      </c>
      <c r="O58" s="38">
        <v>1036000</v>
      </c>
      <c r="P58" s="38">
        <v>7302000</v>
      </c>
      <c r="Q58" s="38">
        <v>0</v>
      </c>
    </row>
    <row r="59" spans="1:17" ht="13.5">
      <c r="A59" s="37" t="s">
        <v>64</v>
      </c>
      <c r="B59" s="37">
        <v>1007032</v>
      </c>
      <c r="C59" s="37"/>
      <c r="D59" s="37">
        <v>2</v>
      </c>
      <c r="E59" s="47" t="s">
        <v>111</v>
      </c>
      <c r="F59" s="38">
        <v>22286771.11</v>
      </c>
      <c r="G59" s="38">
        <v>21700150.49</v>
      </c>
      <c r="H59" s="38">
        <v>22966938.1</v>
      </c>
      <c r="I59" s="38">
        <v>21673982.45</v>
      </c>
      <c r="J59" s="38">
        <f t="shared" si="1"/>
        <v>-680166.9900000021</v>
      </c>
      <c r="K59" s="38">
        <f t="shared" si="2"/>
        <v>26168.039999999106</v>
      </c>
      <c r="L59" s="38">
        <v>1397116.99</v>
      </c>
      <c r="M59" s="38">
        <v>1460247.29</v>
      </c>
      <c r="N59" s="38">
        <v>716950</v>
      </c>
      <c r="O59" s="38">
        <v>716950</v>
      </c>
      <c r="P59" s="38">
        <v>4173351</v>
      </c>
      <c r="Q59" s="38">
        <v>0</v>
      </c>
    </row>
    <row r="60" spans="1:17" ht="13.5">
      <c r="A60" s="37" t="s">
        <v>64</v>
      </c>
      <c r="B60" s="37">
        <v>1007043</v>
      </c>
      <c r="C60" s="37"/>
      <c r="D60" s="37">
        <v>3</v>
      </c>
      <c r="E60" s="47" t="s">
        <v>112</v>
      </c>
      <c r="F60" s="38">
        <v>138957246.63</v>
      </c>
      <c r="G60" s="38">
        <v>138436904.59</v>
      </c>
      <c r="H60" s="38">
        <v>147169700.14</v>
      </c>
      <c r="I60" s="38">
        <v>140381294.86</v>
      </c>
      <c r="J60" s="38">
        <f t="shared" si="1"/>
        <v>-8212453.50999999</v>
      </c>
      <c r="K60" s="38">
        <f t="shared" si="2"/>
        <v>-1944390.2700000107</v>
      </c>
      <c r="L60" s="38">
        <v>16929395.51</v>
      </c>
      <c r="M60" s="38">
        <v>16838426.51</v>
      </c>
      <c r="N60" s="38">
        <v>8716942</v>
      </c>
      <c r="O60" s="38">
        <v>8716942</v>
      </c>
      <c r="P60" s="38">
        <v>41450532.65</v>
      </c>
      <c r="Q60" s="38">
        <v>782.65</v>
      </c>
    </row>
    <row r="61" spans="1:17" ht="13.5">
      <c r="A61" s="37" t="s">
        <v>64</v>
      </c>
      <c r="B61" s="37">
        <v>1007052</v>
      </c>
      <c r="C61" s="37"/>
      <c r="D61" s="37">
        <v>2</v>
      </c>
      <c r="E61" s="47" t="s">
        <v>113</v>
      </c>
      <c r="F61" s="38">
        <v>22675794.36</v>
      </c>
      <c r="G61" s="38">
        <v>22591107.59</v>
      </c>
      <c r="H61" s="38">
        <v>23440194.36</v>
      </c>
      <c r="I61" s="38">
        <v>22571904.63</v>
      </c>
      <c r="J61" s="38">
        <f t="shared" si="1"/>
        <v>-764400</v>
      </c>
      <c r="K61" s="38">
        <f t="shared" si="2"/>
        <v>19202.960000000894</v>
      </c>
      <c r="L61" s="38">
        <v>1216600</v>
      </c>
      <c r="M61" s="38">
        <v>1997904.21</v>
      </c>
      <c r="N61" s="38">
        <v>452200</v>
      </c>
      <c r="O61" s="38">
        <v>452200</v>
      </c>
      <c r="P61" s="38">
        <v>947800</v>
      </c>
      <c r="Q61" s="38">
        <v>0</v>
      </c>
    </row>
    <row r="62" spans="1:17" ht="13.5">
      <c r="A62" s="37" t="s">
        <v>64</v>
      </c>
      <c r="B62" s="37">
        <v>1007062</v>
      </c>
      <c r="C62" s="37"/>
      <c r="D62" s="37">
        <v>2</v>
      </c>
      <c r="E62" s="47" t="s">
        <v>114</v>
      </c>
      <c r="F62" s="38">
        <v>16728795.64</v>
      </c>
      <c r="G62" s="38">
        <v>16113082.79</v>
      </c>
      <c r="H62" s="38">
        <v>19793607.53</v>
      </c>
      <c r="I62" s="38">
        <v>17563491.68</v>
      </c>
      <c r="J62" s="38">
        <f t="shared" si="1"/>
        <v>-3064811.8900000006</v>
      </c>
      <c r="K62" s="38">
        <f t="shared" si="2"/>
        <v>-1450408.8900000006</v>
      </c>
      <c r="L62" s="38">
        <v>4652349.25</v>
      </c>
      <c r="M62" s="38">
        <v>5461299.07</v>
      </c>
      <c r="N62" s="38">
        <v>1587537.36</v>
      </c>
      <c r="O62" s="38">
        <v>1587537.36</v>
      </c>
      <c r="P62" s="38">
        <v>920450.97</v>
      </c>
      <c r="Q62" s="38">
        <v>0</v>
      </c>
    </row>
    <row r="63" spans="1:17" ht="13.5">
      <c r="A63" s="37" t="s">
        <v>64</v>
      </c>
      <c r="B63" s="37">
        <v>1007072</v>
      </c>
      <c r="C63" s="37"/>
      <c r="D63" s="37">
        <v>2</v>
      </c>
      <c r="E63" s="47" t="s">
        <v>115</v>
      </c>
      <c r="F63" s="38">
        <v>37106025.03</v>
      </c>
      <c r="G63" s="38">
        <v>36982003.98</v>
      </c>
      <c r="H63" s="38">
        <v>42815269.43</v>
      </c>
      <c r="I63" s="38">
        <v>42195017.09</v>
      </c>
      <c r="J63" s="38">
        <f t="shared" si="1"/>
        <v>-5709244.3999999985</v>
      </c>
      <c r="K63" s="38">
        <f t="shared" si="2"/>
        <v>-5213013.110000007</v>
      </c>
      <c r="L63" s="38">
        <v>7411448.4</v>
      </c>
      <c r="M63" s="38">
        <v>7435922.49</v>
      </c>
      <c r="N63" s="38">
        <v>1702204</v>
      </c>
      <c r="O63" s="38">
        <v>1702204</v>
      </c>
      <c r="P63" s="38">
        <v>11658351.5</v>
      </c>
      <c r="Q63" s="38">
        <v>0</v>
      </c>
    </row>
    <row r="64" spans="1:17" ht="13.5">
      <c r="A64" s="37" t="s">
        <v>64</v>
      </c>
      <c r="B64" s="37">
        <v>1007082</v>
      </c>
      <c r="C64" s="37"/>
      <c r="D64" s="37">
        <v>2</v>
      </c>
      <c r="E64" s="47" t="s">
        <v>116</v>
      </c>
      <c r="F64" s="38">
        <v>32444782</v>
      </c>
      <c r="G64" s="38">
        <v>32351513.22</v>
      </c>
      <c r="H64" s="38">
        <v>32050724.48</v>
      </c>
      <c r="I64" s="38">
        <v>29406169.48</v>
      </c>
      <c r="J64" s="38">
        <f t="shared" si="1"/>
        <v>394057.51999999955</v>
      </c>
      <c r="K64" s="38">
        <f t="shared" si="2"/>
        <v>2945343.7399999984</v>
      </c>
      <c r="L64" s="38">
        <v>2958708.96</v>
      </c>
      <c r="M64" s="38">
        <v>3259358.91</v>
      </c>
      <c r="N64" s="38">
        <v>3352766.48</v>
      </c>
      <c r="O64" s="38">
        <v>3352766.48</v>
      </c>
      <c r="P64" s="38">
        <v>2511325.2</v>
      </c>
      <c r="Q64" s="38">
        <v>0</v>
      </c>
    </row>
    <row r="65" spans="1:17" ht="13.5">
      <c r="A65" s="37" t="s">
        <v>64</v>
      </c>
      <c r="B65" s="37">
        <v>1008011</v>
      </c>
      <c r="C65" s="37"/>
      <c r="D65" s="37">
        <v>1</v>
      </c>
      <c r="E65" s="47" t="s">
        <v>117</v>
      </c>
      <c r="F65" s="38">
        <v>80562101.62</v>
      </c>
      <c r="G65" s="38">
        <v>78273001.12</v>
      </c>
      <c r="H65" s="38">
        <v>80824456.62</v>
      </c>
      <c r="I65" s="38">
        <v>75438279.85</v>
      </c>
      <c r="J65" s="38">
        <f t="shared" si="1"/>
        <v>-262355</v>
      </c>
      <c r="K65" s="38">
        <f t="shared" si="2"/>
        <v>2834721.2700000107</v>
      </c>
      <c r="L65" s="38">
        <v>1786987</v>
      </c>
      <c r="M65" s="38">
        <v>6863996.16</v>
      </c>
      <c r="N65" s="38">
        <v>1524632</v>
      </c>
      <c r="O65" s="38">
        <v>1524632</v>
      </c>
      <c r="P65" s="38">
        <v>21956264</v>
      </c>
      <c r="Q65" s="38">
        <v>0</v>
      </c>
    </row>
    <row r="66" spans="1:17" ht="13.5">
      <c r="A66" s="37" t="s">
        <v>64</v>
      </c>
      <c r="B66" s="37">
        <v>1008021</v>
      </c>
      <c r="C66" s="37"/>
      <c r="D66" s="37">
        <v>1</v>
      </c>
      <c r="E66" s="47" t="s">
        <v>118</v>
      </c>
      <c r="F66" s="38">
        <v>289444489.43</v>
      </c>
      <c r="G66" s="38">
        <v>248368366.86</v>
      </c>
      <c r="H66" s="38">
        <v>311766619.94</v>
      </c>
      <c r="I66" s="38">
        <v>244148267.36</v>
      </c>
      <c r="J66" s="38">
        <f t="shared" si="1"/>
        <v>-22322130.50999999</v>
      </c>
      <c r="K66" s="38">
        <f t="shared" si="2"/>
        <v>4220099.5</v>
      </c>
      <c r="L66" s="38">
        <v>24430963.87</v>
      </c>
      <c r="M66" s="38">
        <v>25080384.2</v>
      </c>
      <c r="N66" s="38">
        <v>2098000.36</v>
      </c>
      <c r="O66" s="38">
        <v>2098000.36</v>
      </c>
      <c r="P66" s="38">
        <v>42420225.5</v>
      </c>
      <c r="Q66" s="38">
        <v>225.5</v>
      </c>
    </row>
    <row r="67" spans="1:17" ht="13.5">
      <c r="A67" s="37" t="s">
        <v>64</v>
      </c>
      <c r="B67" s="37">
        <v>1008032</v>
      </c>
      <c r="C67" s="37"/>
      <c r="D67" s="37">
        <v>2</v>
      </c>
      <c r="E67" s="47" t="s">
        <v>119</v>
      </c>
      <c r="F67" s="38">
        <v>20147378.24</v>
      </c>
      <c r="G67" s="38">
        <v>20193047.34</v>
      </c>
      <c r="H67" s="38">
        <v>19961378.24</v>
      </c>
      <c r="I67" s="38">
        <v>19664773.56</v>
      </c>
      <c r="J67" s="38">
        <f t="shared" si="1"/>
        <v>186000</v>
      </c>
      <c r="K67" s="38">
        <f t="shared" si="2"/>
        <v>528273.7800000012</v>
      </c>
      <c r="L67" s="38">
        <v>418600</v>
      </c>
      <c r="M67" s="38">
        <v>505278.6</v>
      </c>
      <c r="N67" s="38">
        <v>604600</v>
      </c>
      <c r="O67" s="38">
        <v>604600</v>
      </c>
      <c r="P67" s="38">
        <v>3239080</v>
      </c>
      <c r="Q67" s="38">
        <v>0</v>
      </c>
    </row>
    <row r="68" spans="1:17" ht="13.5">
      <c r="A68" s="37" t="s">
        <v>64</v>
      </c>
      <c r="B68" s="37">
        <v>1008042</v>
      </c>
      <c r="C68" s="37"/>
      <c r="D68" s="37">
        <v>2</v>
      </c>
      <c r="E68" s="47" t="s">
        <v>120</v>
      </c>
      <c r="F68" s="38">
        <v>37346698.77</v>
      </c>
      <c r="G68" s="38">
        <v>38589056.57</v>
      </c>
      <c r="H68" s="38">
        <v>51598030.98</v>
      </c>
      <c r="I68" s="38">
        <v>49518543.02</v>
      </c>
      <c r="J68" s="38">
        <f t="shared" si="1"/>
        <v>-14251332.209999993</v>
      </c>
      <c r="K68" s="38">
        <f t="shared" si="2"/>
        <v>-10929486.450000003</v>
      </c>
      <c r="L68" s="38">
        <v>14937383.39</v>
      </c>
      <c r="M68" s="38">
        <v>17050489.12</v>
      </c>
      <c r="N68" s="38">
        <v>686051.18</v>
      </c>
      <c r="O68" s="38">
        <v>686051.18</v>
      </c>
      <c r="P68" s="38">
        <v>12609330</v>
      </c>
      <c r="Q68" s="38">
        <v>0</v>
      </c>
    </row>
    <row r="69" spans="1:17" ht="13.5">
      <c r="A69" s="37" t="s">
        <v>64</v>
      </c>
      <c r="B69" s="37">
        <v>1008052</v>
      </c>
      <c r="C69" s="37"/>
      <c r="D69" s="37">
        <v>2</v>
      </c>
      <c r="E69" s="47" t="s">
        <v>121</v>
      </c>
      <c r="F69" s="38">
        <v>41521617.92</v>
      </c>
      <c r="G69" s="38">
        <v>40123457.65</v>
      </c>
      <c r="H69" s="38">
        <v>57683803.44</v>
      </c>
      <c r="I69" s="38">
        <v>42847529.6</v>
      </c>
      <c r="J69" s="38">
        <f t="shared" si="1"/>
        <v>-16162185.519999996</v>
      </c>
      <c r="K69" s="38">
        <f t="shared" si="2"/>
        <v>-2724071.950000003</v>
      </c>
      <c r="L69" s="38">
        <v>17002791.28</v>
      </c>
      <c r="M69" s="38">
        <v>7471635.8</v>
      </c>
      <c r="N69" s="38">
        <v>840605.76</v>
      </c>
      <c r="O69" s="38">
        <v>830646.36</v>
      </c>
      <c r="P69" s="38">
        <v>6126392.17</v>
      </c>
      <c r="Q69" s="38">
        <v>0</v>
      </c>
    </row>
    <row r="70" spans="1:17" ht="13.5">
      <c r="A70" s="37" t="s">
        <v>64</v>
      </c>
      <c r="B70" s="37">
        <v>1008062</v>
      </c>
      <c r="C70" s="37"/>
      <c r="D70" s="37">
        <v>2</v>
      </c>
      <c r="E70" s="47" t="s">
        <v>122</v>
      </c>
      <c r="F70" s="38">
        <v>34784251.63</v>
      </c>
      <c r="G70" s="38">
        <v>35094246.2</v>
      </c>
      <c r="H70" s="38">
        <v>37233610.61</v>
      </c>
      <c r="I70" s="38">
        <v>34690703.05</v>
      </c>
      <c r="J70" s="38">
        <f t="shared" si="1"/>
        <v>-2449358.9799999967</v>
      </c>
      <c r="K70" s="38">
        <f t="shared" si="2"/>
        <v>403543.15000000596</v>
      </c>
      <c r="L70" s="38">
        <v>3795539.98</v>
      </c>
      <c r="M70" s="38">
        <v>2245539.98</v>
      </c>
      <c r="N70" s="38">
        <v>1346181</v>
      </c>
      <c r="O70" s="38">
        <v>1346181</v>
      </c>
      <c r="P70" s="38">
        <v>3468381</v>
      </c>
      <c r="Q70" s="38">
        <v>0</v>
      </c>
    </row>
    <row r="71" spans="1:17" ht="13.5">
      <c r="A71" s="37" t="s">
        <v>64</v>
      </c>
      <c r="B71" s="37">
        <v>1008072</v>
      </c>
      <c r="C71" s="37"/>
      <c r="D71" s="37">
        <v>2</v>
      </c>
      <c r="E71" s="47" t="s">
        <v>118</v>
      </c>
      <c r="F71" s="38">
        <v>43378439.73</v>
      </c>
      <c r="G71" s="38">
        <v>43804878.04</v>
      </c>
      <c r="H71" s="38">
        <v>45457041.56</v>
      </c>
      <c r="I71" s="38">
        <v>42809794.56</v>
      </c>
      <c r="J71" s="38">
        <f t="shared" si="1"/>
        <v>-2078601.8300000057</v>
      </c>
      <c r="K71" s="38">
        <f t="shared" si="2"/>
        <v>995083.4799999967</v>
      </c>
      <c r="L71" s="38">
        <v>2486981.83</v>
      </c>
      <c r="M71" s="38">
        <v>2215870.69</v>
      </c>
      <c r="N71" s="38">
        <v>408380</v>
      </c>
      <c r="O71" s="38">
        <v>408380</v>
      </c>
      <c r="P71" s="38">
        <v>478387</v>
      </c>
      <c r="Q71" s="38">
        <v>0</v>
      </c>
    </row>
    <row r="72" spans="1:17" ht="13.5">
      <c r="A72" s="37" t="s">
        <v>64</v>
      </c>
      <c r="B72" s="37">
        <v>1009013</v>
      </c>
      <c r="C72" s="37"/>
      <c r="D72" s="37">
        <v>3</v>
      </c>
      <c r="E72" s="47" t="s">
        <v>123</v>
      </c>
      <c r="F72" s="38">
        <v>62393064.61</v>
      </c>
      <c r="G72" s="38">
        <v>60934841.91</v>
      </c>
      <c r="H72" s="38">
        <v>64375817.95</v>
      </c>
      <c r="I72" s="38">
        <v>62413204.67</v>
      </c>
      <c r="J72" s="38">
        <f t="shared" si="1"/>
        <v>-1982753.3400000036</v>
      </c>
      <c r="K72" s="38">
        <f t="shared" si="2"/>
        <v>-1478362.7600000054</v>
      </c>
      <c r="L72" s="38">
        <v>3765098.62</v>
      </c>
      <c r="M72" s="38">
        <v>3765098.62</v>
      </c>
      <c r="N72" s="38">
        <v>1782345.28</v>
      </c>
      <c r="O72" s="38">
        <v>1782345.28</v>
      </c>
      <c r="P72" s="38">
        <v>12591358.6</v>
      </c>
      <c r="Q72" s="38">
        <v>0</v>
      </c>
    </row>
    <row r="73" spans="1:17" ht="13.5">
      <c r="A73" s="37" t="s">
        <v>64</v>
      </c>
      <c r="B73" s="37">
        <v>1009022</v>
      </c>
      <c r="C73" s="37"/>
      <c r="D73" s="37">
        <v>2</v>
      </c>
      <c r="E73" s="47" t="s">
        <v>124</v>
      </c>
      <c r="F73" s="38">
        <v>17008612.96</v>
      </c>
      <c r="G73" s="38">
        <v>16842326.62</v>
      </c>
      <c r="H73" s="38">
        <v>17290031.54</v>
      </c>
      <c r="I73" s="38">
        <v>16467528.82</v>
      </c>
      <c r="J73" s="38">
        <f t="shared" si="1"/>
        <v>-281418.5799999982</v>
      </c>
      <c r="K73" s="38">
        <f t="shared" si="2"/>
        <v>374797.80000000075</v>
      </c>
      <c r="L73" s="38">
        <v>700651.56</v>
      </c>
      <c r="M73" s="38">
        <v>700651.56</v>
      </c>
      <c r="N73" s="38">
        <v>419232.98</v>
      </c>
      <c r="O73" s="38">
        <v>419232.98</v>
      </c>
      <c r="P73" s="38">
        <v>6846570.8</v>
      </c>
      <c r="Q73" s="38">
        <v>0</v>
      </c>
    </row>
    <row r="74" spans="1:17" ht="13.5">
      <c r="A74" s="37" t="s">
        <v>64</v>
      </c>
      <c r="B74" s="37">
        <v>1009032</v>
      </c>
      <c r="C74" s="37"/>
      <c r="D74" s="37">
        <v>2</v>
      </c>
      <c r="E74" s="47" t="s">
        <v>125</v>
      </c>
      <c r="F74" s="38">
        <v>18586712.62</v>
      </c>
      <c r="G74" s="38">
        <v>18026282.12</v>
      </c>
      <c r="H74" s="38">
        <v>20529390.3</v>
      </c>
      <c r="I74" s="38">
        <v>19871688</v>
      </c>
      <c r="J74" s="38">
        <f aca="true" t="shared" si="3" ref="J74:J137">+F74-H74</f>
        <v>-1942677.6799999997</v>
      </c>
      <c r="K74" s="38">
        <f aca="true" t="shared" si="4" ref="K74:K137">+G74-I74</f>
        <v>-1845405.879999999</v>
      </c>
      <c r="L74" s="38">
        <v>2258084</v>
      </c>
      <c r="M74" s="38">
        <v>2258745.28</v>
      </c>
      <c r="N74" s="38">
        <v>315406.32</v>
      </c>
      <c r="O74" s="38">
        <v>315399.12</v>
      </c>
      <c r="P74" s="38">
        <v>3677033.88</v>
      </c>
      <c r="Q74" s="38">
        <v>0</v>
      </c>
    </row>
    <row r="75" spans="1:17" ht="13.5">
      <c r="A75" s="37" t="s">
        <v>64</v>
      </c>
      <c r="B75" s="37">
        <v>1009043</v>
      </c>
      <c r="C75" s="37"/>
      <c r="D75" s="37">
        <v>3</v>
      </c>
      <c r="E75" s="47" t="s">
        <v>126</v>
      </c>
      <c r="F75" s="38">
        <v>44424145.6</v>
      </c>
      <c r="G75" s="38">
        <v>44009976.94</v>
      </c>
      <c r="H75" s="38">
        <v>44728121.11</v>
      </c>
      <c r="I75" s="38">
        <v>43004948.94</v>
      </c>
      <c r="J75" s="38">
        <f t="shared" si="3"/>
        <v>-303975.5099999979</v>
      </c>
      <c r="K75" s="38">
        <f t="shared" si="4"/>
        <v>1005028</v>
      </c>
      <c r="L75" s="38">
        <v>1863975.43</v>
      </c>
      <c r="M75" s="38">
        <v>1863975.43</v>
      </c>
      <c r="N75" s="38">
        <v>1559999.92</v>
      </c>
      <c r="O75" s="38">
        <v>1559999.93</v>
      </c>
      <c r="P75" s="38">
        <v>11875000.65</v>
      </c>
      <c r="Q75" s="38">
        <v>0</v>
      </c>
    </row>
    <row r="76" spans="1:17" ht="13.5">
      <c r="A76" s="37" t="s">
        <v>64</v>
      </c>
      <c r="B76" s="37">
        <v>1009052</v>
      </c>
      <c r="C76" s="37"/>
      <c r="D76" s="37">
        <v>2</v>
      </c>
      <c r="E76" s="47" t="s">
        <v>127</v>
      </c>
      <c r="F76" s="38">
        <v>64350869.95</v>
      </c>
      <c r="G76" s="38">
        <v>64065508</v>
      </c>
      <c r="H76" s="38">
        <v>71495552.01</v>
      </c>
      <c r="I76" s="38">
        <v>65769906.29</v>
      </c>
      <c r="J76" s="38">
        <f t="shared" si="3"/>
        <v>-7144682.060000002</v>
      </c>
      <c r="K76" s="38">
        <f t="shared" si="4"/>
        <v>-1704398.289999999</v>
      </c>
      <c r="L76" s="38">
        <v>9772228.74</v>
      </c>
      <c r="M76" s="38">
        <v>16614833.86</v>
      </c>
      <c r="N76" s="38">
        <v>2627546.68</v>
      </c>
      <c r="O76" s="38">
        <v>2566832.12</v>
      </c>
      <c r="P76" s="38">
        <v>5262759.56</v>
      </c>
      <c r="Q76" s="38">
        <v>282</v>
      </c>
    </row>
    <row r="77" spans="1:17" ht="13.5">
      <c r="A77" s="37" t="s">
        <v>64</v>
      </c>
      <c r="B77" s="37">
        <v>1009062</v>
      </c>
      <c r="C77" s="37"/>
      <c r="D77" s="37">
        <v>2</v>
      </c>
      <c r="E77" s="47" t="s">
        <v>128</v>
      </c>
      <c r="F77" s="38">
        <v>23621302.2</v>
      </c>
      <c r="G77" s="38">
        <v>23913569.06</v>
      </c>
      <c r="H77" s="38">
        <v>28258042.5</v>
      </c>
      <c r="I77" s="38">
        <v>26293410.78</v>
      </c>
      <c r="J77" s="38">
        <f t="shared" si="3"/>
        <v>-4636740.300000001</v>
      </c>
      <c r="K77" s="38">
        <f t="shared" si="4"/>
        <v>-2379841.7200000025</v>
      </c>
      <c r="L77" s="38">
        <v>6584560.91</v>
      </c>
      <c r="M77" s="38">
        <v>6585304.92</v>
      </c>
      <c r="N77" s="38">
        <v>1947820.61</v>
      </c>
      <c r="O77" s="38">
        <v>1947820.61</v>
      </c>
      <c r="P77" s="38">
        <v>4513935.39</v>
      </c>
      <c r="Q77" s="38">
        <v>0</v>
      </c>
    </row>
    <row r="78" spans="1:17" ht="13.5">
      <c r="A78" s="37" t="s">
        <v>64</v>
      </c>
      <c r="B78" s="37">
        <v>1009072</v>
      </c>
      <c r="C78" s="37"/>
      <c r="D78" s="37">
        <v>2</v>
      </c>
      <c r="E78" s="47" t="s">
        <v>129</v>
      </c>
      <c r="F78" s="38">
        <v>20106058.32</v>
      </c>
      <c r="G78" s="38">
        <v>19102516.04</v>
      </c>
      <c r="H78" s="38">
        <v>20754708.83</v>
      </c>
      <c r="I78" s="38">
        <v>19176941.25</v>
      </c>
      <c r="J78" s="38">
        <f t="shared" si="3"/>
        <v>-648650.5099999979</v>
      </c>
      <c r="K78" s="38">
        <f t="shared" si="4"/>
        <v>-74425.2100000009</v>
      </c>
      <c r="L78" s="38">
        <v>2220308.43</v>
      </c>
      <c r="M78" s="38">
        <v>2220308.43</v>
      </c>
      <c r="N78" s="38">
        <v>1571657.92</v>
      </c>
      <c r="O78" s="38">
        <v>1571657.92</v>
      </c>
      <c r="P78" s="38">
        <v>5993004</v>
      </c>
      <c r="Q78" s="38">
        <v>0</v>
      </c>
    </row>
    <row r="79" spans="1:17" ht="13.5">
      <c r="A79" s="37" t="s">
        <v>64</v>
      </c>
      <c r="B79" s="37">
        <v>1009082</v>
      </c>
      <c r="C79" s="37"/>
      <c r="D79" s="37">
        <v>2</v>
      </c>
      <c r="E79" s="47" t="s">
        <v>130</v>
      </c>
      <c r="F79" s="38">
        <v>40370653.1</v>
      </c>
      <c r="G79" s="38">
        <v>39776419.51</v>
      </c>
      <c r="H79" s="38">
        <v>57272960.15</v>
      </c>
      <c r="I79" s="38">
        <v>53316125.4</v>
      </c>
      <c r="J79" s="38">
        <f t="shared" si="3"/>
        <v>-16902307.049999997</v>
      </c>
      <c r="K79" s="38">
        <f t="shared" si="4"/>
        <v>-13539705.89</v>
      </c>
      <c r="L79" s="38">
        <v>20294705.51</v>
      </c>
      <c r="M79" s="38">
        <v>17604705.51</v>
      </c>
      <c r="N79" s="38">
        <v>3392398.46</v>
      </c>
      <c r="O79" s="38">
        <v>3251428.16</v>
      </c>
      <c r="P79" s="38">
        <v>34071038.67</v>
      </c>
      <c r="Q79" s="38">
        <v>0</v>
      </c>
    </row>
    <row r="80" spans="1:17" ht="13.5">
      <c r="A80" s="37" t="s">
        <v>64</v>
      </c>
      <c r="B80" s="37">
        <v>1010012</v>
      </c>
      <c r="C80" s="37"/>
      <c r="D80" s="37">
        <v>2</v>
      </c>
      <c r="E80" s="47" t="s">
        <v>131</v>
      </c>
      <c r="F80" s="38">
        <v>20620706.93</v>
      </c>
      <c r="G80" s="38">
        <v>20888634.03</v>
      </c>
      <c r="H80" s="38">
        <v>26148558</v>
      </c>
      <c r="I80" s="38">
        <v>24639813.79</v>
      </c>
      <c r="J80" s="38">
        <f t="shared" si="3"/>
        <v>-5527851.07</v>
      </c>
      <c r="K80" s="38">
        <f t="shared" si="4"/>
        <v>-3751179.759999998</v>
      </c>
      <c r="L80" s="38">
        <v>5983959.07</v>
      </c>
      <c r="M80" s="38">
        <v>5291975.36</v>
      </c>
      <c r="N80" s="38">
        <v>456108</v>
      </c>
      <c r="O80" s="38">
        <v>456108</v>
      </c>
      <c r="P80" s="38">
        <v>4678647.29</v>
      </c>
      <c r="Q80" s="38">
        <v>0</v>
      </c>
    </row>
    <row r="81" spans="1:17" ht="13.5">
      <c r="A81" s="37" t="s">
        <v>64</v>
      </c>
      <c r="B81" s="37">
        <v>1010022</v>
      </c>
      <c r="C81" s="37"/>
      <c r="D81" s="37">
        <v>2</v>
      </c>
      <c r="E81" s="47" t="s">
        <v>132</v>
      </c>
      <c r="F81" s="38">
        <v>19905179.59</v>
      </c>
      <c r="G81" s="38">
        <v>20029675.85</v>
      </c>
      <c r="H81" s="38">
        <v>23159985.4</v>
      </c>
      <c r="I81" s="38">
        <v>21476507.61</v>
      </c>
      <c r="J81" s="38">
        <f t="shared" si="3"/>
        <v>-3254805.8099999987</v>
      </c>
      <c r="K81" s="38">
        <f t="shared" si="4"/>
        <v>-1446831.759999998</v>
      </c>
      <c r="L81" s="38">
        <v>5669907.27</v>
      </c>
      <c r="M81" s="38">
        <v>6319857.54</v>
      </c>
      <c r="N81" s="38">
        <v>2415101.46</v>
      </c>
      <c r="O81" s="38">
        <v>2415101.46</v>
      </c>
      <c r="P81" s="38">
        <v>5259218.61</v>
      </c>
      <c r="Q81" s="38">
        <v>0</v>
      </c>
    </row>
    <row r="82" spans="1:17" ht="13.5">
      <c r="A82" s="37" t="s">
        <v>64</v>
      </c>
      <c r="B82" s="37">
        <v>1010032</v>
      </c>
      <c r="C82" s="37"/>
      <c r="D82" s="37">
        <v>2</v>
      </c>
      <c r="E82" s="47" t="s">
        <v>133</v>
      </c>
      <c r="F82" s="38">
        <v>37956635.31</v>
      </c>
      <c r="G82" s="38">
        <v>37136328.35</v>
      </c>
      <c r="H82" s="38">
        <v>41198477.41</v>
      </c>
      <c r="I82" s="38">
        <v>39858822.7</v>
      </c>
      <c r="J82" s="38">
        <f t="shared" si="3"/>
        <v>-3241842.099999994</v>
      </c>
      <c r="K82" s="38">
        <f t="shared" si="4"/>
        <v>-2722494.3500000015</v>
      </c>
      <c r="L82" s="38">
        <v>3441842.1</v>
      </c>
      <c r="M82" s="38">
        <v>3441842.1</v>
      </c>
      <c r="N82" s="38">
        <v>200000</v>
      </c>
      <c r="O82" s="38">
        <v>200000</v>
      </c>
      <c r="P82" s="38">
        <v>4300000</v>
      </c>
      <c r="Q82" s="38">
        <v>0</v>
      </c>
    </row>
    <row r="83" spans="1:17" ht="13.5">
      <c r="A83" s="37" t="s">
        <v>64</v>
      </c>
      <c r="B83" s="37">
        <v>1010042</v>
      </c>
      <c r="C83" s="37"/>
      <c r="D83" s="37">
        <v>2</v>
      </c>
      <c r="E83" s="47" t="s">
        <v>134</v>
      </c>
      <c r="F83" s="38">
        <v>31114625</v>
      </c>
      <c r="G83" s="38">
        <v>30402352.21</v>
      </c>
      <c r="H83" s="38">
        <v>34506161.72</v>
      </c>
      <c r="I83" s="38">
        <v>31615518.85</v>
      </c>
      <c r="J83" s="38">
        <f t="shared" si="3"/>
        <v>-3391536.719999999</v>
      </c>
      <c r="K83" s="38">
        <f t="shared" si="4"/>
        <v>-1213166.6400000006</v>
      </c>
      <c r="L83" s="38">
        <v>4053288.72</v>
      </c>
      <c r="M83" s="38">
        <v>4506319.72</v>
      </c>
      <c r="N83" s="38">
        <v>661752</v>
      </c>
      <c r="O83" s="38">
        <v>661752</v>
      </c>
      <c r="P83" s="38">
        <v>2017344</v>
      </c>
      <c r="Q83" s="38">
        <v>0</v>
      </c>
    </row>
    <row r="84" spans="1:17" ht="13.5">
      <c r="A84" s="37" t="s">
        <v>64</v>
      </c>
      <c r="B84" s="37">
        <v>1010052</v>
      </c>
      <c r="C84" s="37"/>
      <c r="D84" s="37">
        <v>2</v>
      </c>
      <c r="E84" s="47" t="s">
        <v>135</v>
      </c>
      <c r="F84" s="38">
        <v>16640130.01</v>
      </c>
      <c r="G84" s="38">
        <v>16549736.78</v>
      </c>
      <c r="H84" s="38">
        <v>18190130.01</v>
      </c>
      <c r="I84" s="38">
        <v>17198788.25</v>
      </c>
      <c r="J84" s="38">
        <f t="shared" si="3"/>
        <v>-1550000.0000000019</v>
      </c>
      <c r="K84" s="38">
        <f t="shared" si="4"/>
        <v>-649051.4700000007</v>
      </c>
      <c r="L84" s="38">
        <v>2000000</v>
      </c>
      <c r="M84" s="38">
        <v>1515455.81</v>
      </c>
      <c r="N84" s="38">
        <v>450000</v>
      </c>
      <c r="O84" s="38">
        <v>310000</v>
      </c>
      <c r="P84" s="38">
        <v>1390000</v>
      </c>
      <c r="Q84" s="38">
        <v>0</v>
      </c>
    </row>
    <row r="85" spans="1:17" ht="13.5">
      <c r="A85" s="37" t="s">
        <v>64</v>
      </c>
      <c r="B85" s="37">
        <v>1010062</v>
      </c>
      <c r="C85" s="37"/>
      <c r="D85" s="37">
        <v>2</v>
      </c>
      <c r="E85" s="47" t="s">
        <v>136</v>
      </c>
      <c r="F85" s="38">
        <v>56514818.34</v>
      </c>
      <c r="G85" s="38">
        <v>54084541.98</v>
      </c>
      <c r="H85" s="38">
        <v>68898228.17</v>
      </c>
      <c r="I85" s="38">
        <v>63377635.88</v>
      </c>
      <c r="J85" s="38">
        <f t="shared" si="3"/>
        <v>-12383409.829999998</v>
      </c>
      <c r="K85" s="38">
        <f t="shared" si="4"/>
        <v>-9293093.900000006</v>
      </c>
      <c r="L85" s="38">
        <v>15025088.02</v>
      </c>
      <c r="M85" s="38">
        <v>12383409.45</v>
      </c>
      <c r="N85" s="38">
        <v>2641678.19</v>
      </c>
      <c r="O85" s="38">
        <v>2641678.19</v>
      </c>
      <c r="P85" s="38">
        <v>22487923.74</v>
      </c>
      <c r="Q85" s="38">
        <v>0</v>
      </c>
    </row>
    <row r="86" spans="1:17" ht="13.5">
      <c r="A86" s="37" t="s">
        <v>64</v>
      </c>
      <c r="B86" s="37">
        <v>1010072</v>
      </c>
      <c r="C86" s="37"/>
      <c r="D86" s="37">
        <v>2</v>
      </c>
      <c r="E86" s="47" t="s">
        <v>137</v>
      </c>
      <c r="F86" s="38">
        <v>18318005.48</v>
      </c>
      <c r="G86" s="38">
        <v>18109490.81</v>
      </c>
      <c r="H86" s="38">
        <v>20780019.48</v>
      </c>
      <c r="I86" s="38">
        <v>18616654</v>
      </c>
      <c r="J86" s="38">
        <f t="shared" si="3"/>
        <v>-2462014</v>
      </c>
      <c r="K86" s="38">
        <f t="shared" si="4"/>
        <v>-507163.19000000134</v>
      </c>
      <c r="L86" s="38">
        <v>3100000</v>
      </c>
      <c r="M86" s="38">
        <v>1899101.55</v>
      </c>
      <c r="N86" s="38">
        <v>637986</v>
      </c>
      <c r="O86" s="38">
        <v>637985.99</v>
      </c>
      <c r="P86" s="38">
        <v>2639673.68</v>
      </c>
      <c r="Q86" s="38">
        <v>0</v>
      </c>
    </row>
    <row r="87" spans="1:17" ht="13.5">
      <c r="A87" s="37" t="s">
        <v>64</v>
      </c>
      <c r="B87" s="37">
        <v>1010082</v>
      </c>
      <c r="C87" s="37"/>
      <c r="D87" s="37">
        <v>2</v>
      </c>
      <c r="E87" s="47" t="s">
        <v>138</v>
      </c>
      <c r="F87" s="38">
        <v>51846783.71</v>
      </c>
      <c r="G87" s="38">
        <v>51265946.78</v>
      </c>
      <c r="H87" s="38">
        <v>60086783.71</v>
      </c>
      <c r="I87" s="38">
        <v>55227984.86</v>
      </c>
      <c r="J87" s="38">
        <f t="shared" si="3"/>
        <v>-8240000</v>
      </c>
      <c r="K87" s="38">
        <f t="shared" si="4"/>
        <v>-3962038.079999998</v>
      </c>
      <c r="L87" s="38">
        <v>10327777.8</v>
      </c>
      <c r="M87" s="38">
        <v>9820770.18</v>
      </c>
      <c r="N87" s="38">
        <v>2087777.8</v>
      </c>
      <c r="O87" s="38">
        <v>2087777.8</v>
      </c>
      <c r="P87" s="38">
        <v>22164694.4</v>
      </c>
      <c r="Q87" s="38">
        <v>0</v>
      </c>
    </row>
    <row r="88" spans="1:17" ht="13.5">
      <c r="A88" s="37" t="s">
        <v>64</v>
      </c>
      <c r="B88" s="37">
        <v>1010093</v>
      </c>
      <c r="C88" s="37"/>
      <c r="D88" s="37">
        <v>3</v>
      </c>
      <c r="E88" s="47" t="s">
        <v>139</v>
      </c>
      <c r="F88" s="38">
        <v>75086609.16</v>
      </c>
      <c r="G88" s="38">
        <v>71345539.12</v>
      </c>
      <c r="H88" s="38">
        <v>88038449.29</v>
      </c>
      <c r="I88" s="38">
        <v>72558990.4</v>
      </c>
      <c r="J88" s="38">
        <f t="shared" si="3"/>
        <v>-12951840.13000001</v>
      </c>
      <c r="K88" s="38">
        <f t="shared" si="4"/>
        <v>-1213451.2800000012</v>
      </c>
      <c r="L88" s="38">
        <v>16632594.13</v>
      </c>
      <c r="M88" s="38">
        <v>16745703.61</v>
      </c>
      <c r="N88" s="38">
        <v>3680754</v>
      </c>
      <c r="O88" s="38">
        <v>3575374</v>
      </c>
      <c r="P88" s="38">
        <v>19604130</v>
      </c>
      <c r="Q88" s="38">
        <v>0</v>
      </c>
    </row>
    <row r="89" spans="1:17" ht="13.5">
      <c r="A89" s="37" t="s">
        <v>64</v>
      </c>
      <c r="B89" s="37">
        <v>1010102</v>
      </c>
      <c r="C89" s="37"/>
      <c r="D89" s="37">
        <v>2</v>
      </c>
      <c r="E89" s="47" t="s">
        <v>140</v>
      </c>
      <c r="F89" s="38">
        <v>62980948.47</v>
      </c>
      <c r="G89" s="38">
        <v>62546774.86</v>
      </c>
      <c r="H89" s="38">
        <v>72908026.79</v>
      </c>
      <c r="I89" s="38">
        <v>69765206.37</v>
      </c>
      <c r="J89" s="38">
        <f t="shared" si="3"/>
        <v>-9927078.320000008</v>
      </c>
      <c r="K89" s="38">
        <f t="shared" si="4"/>
        <v>-7218431.510000005</v>
      </c>
      <c r="L89" s="38">
        <v>12158680.9</v>
      </c>
      <c r="M89" s="38">
        <v>12158680.9</v>
      </c>
      <c r="N89" s="38">
        <v>2231602.58</v>
      </c>
      <c r="O89" s="38">
        <v>2231602.58</v>
      </c>
      <c r="P89" s="38">
        <v>17692800</v>
      </c>
      <c r="Q89" s="38">
        <v>0</v>
      </c>
    </row>
    <row r="90" spans="1:17" ht="13.5">
      <c r="A90" s="37" t="s">
        <v>64</v>
      </c>
      <c r="B90" s="37">
        <v>1010113</v>
      </c>
      <c r="C90" s="37"/>
      <c r="D90" s="37">
        <v>3</v>
      </c>
      <c r="E90" s="47" t="s">
        <v>141</v>
      </c>
      <c r="F90" s="38">
        <v>43395725.71</v>
      </c>
      <c r="G90" s="38">
        <v>43198508.07</v>
      </c>
      <c r="H90" s="38">
        <v>47464044.07</v>
      </c>
      <c r="I90" s="38">
        <v>46141554.21</v>
      </c>
      <c r="J90" s="38">
        <f t="shared" si="3"/>
        <v>-4068318.3599999994</v>
      </c>
      <c r="K90" s="38">
        <f t="shared" si="4"/>
        <v>-2943046.1400000006</v>
      </c>
      <c r="L90" s="38">
        <v>5958318.36</v>
      </c>
      <c r="M90" s="38">
        <v>5958318.36</v>
      </c>
      <c r="N90" s="38">
        <v>1890000</v>
      </c>
      <c r="O90" s="38">
        <v>1890000</v>
      </c>
      <c r="P90" s="38">
        <v>8245000</v>
      </c>
      <c r="Q90" s="38">
        <v>0</v>
      </c>
    </row>
    <row r="91" spans="1:17" ht="13.5">
      <c r="A91" s="37" t="s">
        <v>64</v>
      </c>
      <c r="B91" s="37">
        <v>1011012</v>
      </c>
      <c r="C91" s="37"/>
      <c r="D91" s="37">
        <v>2</v>
      </c>
      <c r="E91" s="47" t="s">
        <v>142</v>
      </c>
      <c r="F91" s="38">
        <v>21541605.23</v>
      </c>
      <c r="G91" s="38">
        <v>21640220.73</v>
      </c>
      <c r="H91" s="38">
        <v>28140426.04</v>
      </c>
      <c r="I91" s="38">
        <v>24091470.19</v>
      </c>
      <c r="J91" s="38">
        <f t="shared" si="3"/>
        <v>-6598820.809999999</v>
      </c>
      <c r="K91" s="38">
        <f t="shared" si="4"/>
        <v>-2451249.460000001</v>
      </c>
      <c r="L91" s="38">
        <v>6748277.41</v>
      </c>
      <c r="M91" s="38">
        <v>4225764.43</v>
      </c>
      <c r="N91" s="38">
        <v>149456.6</v>
      </c>
      <c r="O91" s="38">
        <v>149456.6</v>
      </c>
      <c r="P91" s="38">
        <v>3804956.85</v>
      </c>
      <c r="Q91" s="38">
        <v>0</v>
      </c>
    </row>
    <row r="92" spans="1:17" ht="13.5">
      <c r="A92" s="37" t="s">
        <v>64</v>
      </c>
      <c r="B92" s="37">
        <v>1011022</v>
      </c>
      <c r="C92" s="37"/>
      <c r="D92" s="37">
        <v>2</v>
      </c>
      <c r="E92" s="47" t="s">
        <v>143</v>
      </c>
      <c r="F92" s="38">
        <v>19506278.62</v>
      </c>
      <c r="G92" s="38">
        <v>19499414.74</v>
      </c>
      <c r="H92" s="38">
        <v>20869187.77</v>
      </c>
      <c r="I92" s="38">
        <v>20363602.89</v>
      </c>
      <c r="J92" s="38">
        <f t="shared" si="3"/>
        <v>-1362909.1499999985</v>
      </c>
      <c r="K92" s="38">
        <f t="shared" si="4"/>
        <v>-864188.1500000022</v>
      </c>
      <c r="L92" s="38">
        <v>1622909.15</v>
      </c>
      <c r="M92" s="38">
        <v>2336408.38</v>
      </c>
      <c r="N92" s="38">
        <v>260000</v>
      </c>
      <c r="O92" s="38">
        <v>260000</v>
      </c>
      <c r="P92" s="38">
        <v>3531000.49</v>
      </c>
      <c r="Q92" s="38">
        <v>0</v>
      </c>
    </row>
    <row r="93" spans="1:17" ht="13.5">
      <c r="A93" s="37" t="s">
        <v>64</v>
      </c>
      <c r="B93" s="37">
        <v>1011033</v>
      </c>
      <c r="C93" s="37"/>
      <c r="D93" s="37">
        <v>3</v>
      </c>
      <c r="E93" s="47" t="s">
        <v>144</v>
      </c>
      <c r="F93" s="38">
        <v>63987330.45</v>
      </c>
      <c r="G93" s="38">
        <v>64747994.23</v>
      </c>
      <c r="H93" s="38">
        <v>62035500.77</v>
      </c>
      <c r="I93" s="38">
        <v>59651791.72</v>
      </c>
      <c r="J93" s="38">
        <f t="shared" si="3"/>
        <v>1951829.6799999997</v>
      </c>
      <c r="K93" s="38">
        <f t="shared" si="4"/>
        <v>5096202.509999998</v>
      </c>
      <c r="L93" s="38">
        <v>600000</v>
      </c>
      <c r="M93" s="38">
        <v>8075360.76</v>
      </c>
      <c r="N93" s="38">
        <v>2551829.68</v>
      </c>
      <c r="O93" s="38">
        <v>2551829.68</v>
      </c>
      <c r="P93" s="38">
        <v>14694083.9</v>
      </c>
      <c r="Q93" s="38">
        <v>0</v>
      </c>
    </row>
    <row r="94" spans="1:17" ht="13.5">
      <c r="A94" s="37" t="s">
        <v>64</v>
      </c>
      <c r="B94" s="37">
        <v>1011043</v>
      </c>
      <c r="C94" s="37"/>
      <c r="D94" s="37">
        <v>3</v>
      </c>
      <c r="E94" s="47" t="s">
        <v>145</v>
      </c>
      <c r="F94" s="38">
        <v>47557256.55</v>
      </c>
      <c r="G94" s="38">
        <v>46497886.28</v>
      </c>
      <c r="H94" s="38">
        <v>68808711.63</v>
      </c>
      <c r="I94" s="38">
        <v>49550479.8</v>
      </c>
      <c r="J94" s="38">
        <f t="shared" si="3"/>
        <v>-21251455.08</v>
      </c>
      <c r="K94" s="38">
        <f t="shared" si="4"/>
        <v>-3052593.519999996</v>
      </c>
      <c r="L94" s="38">
        <v>25937340.45</v>
      </c>
      <c r="M94" s="38">
        <v>10960721.58</v>
      </c>
      <c r="N94" s="38">
        <v>4685885.37</v>
      </c>
      <c r="O94" s="38">
        <v>4205935.37</v>
      </c>
      <c r="P94" s="38">
        <v>19195860.46</v>
      </c>
      <c r="Q94" s="38">
        <v>0</v>
      </c>
    </row>
    <row r="95" spans="1:17" ht="13.5">
      <c r="A95" s="37" t="s">
        <v>64</v>
      </c>
      <c r="B95" s="37">
        <v>1011052</v>
      </c>
      <c r="C95" s="37"/>
      <c r="D95" s="37">
        <v>2</v>
      </c>
      <c r="E95" s="47" t="s">
        <v>146</v>
      </c>
      <c r="F95" s="38">
        <v>32134457.36</v>
      </c>
      <c r="G95" s="38">
        <v>31393138.35</v>
      </c>
      <c r="H95" s="38">
        <v>34651134.58</v>
      </c>
      <c r="I95" s="38">
        <v>31274070.05</v>
      </c>
      <c r="J95" s="38">
        <f t="shared" si="3"/>
        <v>-2516677.219999999</v>
      </c>
      <c r="K95" s="38">
        <f t="shared" si="4"/>
        <v>119068.30000000075</v>
      </c>
      <c r="L95" s="38">
        <v>3796461.66</v>
      </c>
      <c r="M95" s="38">
        <v>2318471.66</v>
      </c>
      <c r="N95" s="38">
        <v>1279784.44</v>
      </c>
      <c r="O95" s="38">
        <v>1279784.44</v>
      </c>
      <c r="P95" s="38">
        <v>3808416.87</v>
      </c>
      <c r="Q95" s="38">
        <v>0</v>
      </c>
    </row>
    <row r="96" spans="1:17" ht="13.5">
      <c r="A96" s="37" t="s">
        <v>64</v>
      </c>
      <c r="B96" s="37">
        <v>1011062</v>
      </c>
      <c r="C96" s="37"/>
      <c r="D96" s="37">
        <v>2</v>
      </c>
      <c r="E96" s="47" t="s">
        <v>147</v>
      </c>
      <c r="F96" s="38">
        <v>22640506.88</v>
      </c>
      <c r="G96" s="38">
        <v>22169994.73</v>
      </c>
      <c r="H96" s="38">
        <v>24595485.88</v>
      </c>
      <c r="I96" s="38">
        <v>23656751.3</v>
      </c>
      <c r="J96" s="38">
        <f t="shared" si="3"/>
        <v>-1954979</v>
      </c>
      <c r="K96" s="38">
        <f t="shared" si="4"/>
        <v>-1486756.5700000003</v>
      </c>
      <c r="L96" s="38">
        <v>2725979</v>
      </c>
      <c r="M96" s="38">
        <v>2338043.53</v>
      </c>
      <c r="N96" s="38">
        <v>771000</v>
      </c>
      <c r="O96" s="38">
        <v>771000</v>
      </c>
      <c r="P96" s="38">
        <v>7670720</v>
      </c>
      <c r="Q96" s="38">
        <v>0</v>
      </c>
    </row>
    <row r="97" spans="1:17" ht="13.5">
      <c r="A97" s="37" t="s">
        <v>64</v>
      </c>
      <c r="B97" s="37">
        <v>1012011</v>
      </c>
      <c r="C97" s="37"/>
      <c r="D97" s="37">
        <v>1</v>
      </c>
      <c r="E97" s="47" t="s">
        <v>148</v>
      </c>
      <c r="F97" s="38">
        <v>187399548.65</v>
      </c>
      <c r="G97" s="38">
        <v>187824579.7</v>
      </c>
      <c r="H97" s="38">
        <v>199312828.74</v>
      </c>
      <c r="I97" s="38">
        <v>190813843.94</v>
      </c>
      <c r="J97" s="38">
        <f t="shared" si="3"/>
        <v>-11913280.090000004</v>
      </c>
      <c r="K97" s="38">
        <f t="shared" si="4"/>
        <v>-2989264.2400000095</v>
      </c>
      <c r="L97" s="38">
        <v>15717114.01</v>
      </c>
      <c r="M97" s="38">
        <v>16992038.68</v>
      </c>
      <c r="N97" s="38">
        <v>3803833.92</v>
      </c>
      <c r="O97" s="38">
        <v>3803833.92</v>
      </c>
      <c r="P97" s="38">
        <v>29063887.02</v>
      </c>
      <c r="Q97" s="38">
        <v>0</v>
      </c>
    </row>
    <row r="98" spans="1:17" ht="13.5">
      <c r="A98" s="37" t="s">
        <v>64</v>
      </c>
      <c r="B98" s="37">
        <v>1012022</v>
      </c>
      <c r="C98" s="37"/>
      <c r="D98" s="37">
        <v>2</v>
      </c>
      <c r="E98" s="47" t="s">
        <v>149</v>
      </c>
      <c r="F98" s="38">
        <v>18752087.79</v>
      </c>
      <c r="G98" s="38">
        <v>18631561.07</v>
      </c>
      <c r="H98" s="38">
        <v>19938374.47</v>
      </c>
      <c r="I98" s="38">
        <v>18646841.41</v>
      </c>
      <c r="J98" s="38">
        <f t="shared" si="3"/>
        <v>-1186286.6799999997</v>
      </c>
      <c r="K98" s="38">
        <f t="shared" si="4"/>
        <v>-15280.339999999851</v>
      </c>
      <c r="L98" s="38">
        <v>1677164.68</v>
      </c>
      <c r="M98" s="38">
        <v>1677164.68</v>
      </c>
      <c r="N98" s="38">
        <v>490878</v>
      </c>
      <c r="O98" s="38">
        <v>490878</v>
      </c>
      <c r="P98" s="38">
        <v>4012093.5</v>
      </c>
      <c r="Q98" s="38">
        <v>0</v>
      </c>
    </row>
    <row r="99" spans="1:17" ht="13.5">
      <c r="A99" s="37" t="s">
        <v>64</v>
      </c>
      <c r="B99" s="37">
        <v>1012032</v>
      </c>
      <c r="C99" s="37"/>
      <c r="D99" s="37">
        <v>2</v>
      </c>
      <c r="E99" s="47" t="s">
        <v>150</v>
      </c>
      <c r="F99" s="38">
        <v>24411830.94</v>
      </c>
      <c r="G99" s="38">
        <v>24359934.72</v>
      </c>
      <c r="H99" s="38">
        <v>29920177.68</v>
      </c>
      <c r="I99" s="38">
        <v>29126876.14</v>
      </c>
      <c r="J99" s="38">
        <f t="shared" si="3"/>
        <v>-5508346.739999998</v>
      </c>
      <c r="K99" s="38">
        <f t="shared" si="4"/>
        <v>-4766941.420000002</v>
      </c>
      <c r="L99" s="38">
        <v>6548235.9</v>
      </c>
      <c r="M99" s="38">
        <v>5925343</v>
      </c>
      <c r="N99" s="38">
        <v>1039889.16</v>
      </c>
      <c r="O99" s="38">
        <v>1039889.16</v>
      </c>
      <c r="P99" s="38">
        <v>9489672.61</v>
      </c>
      <c r="Q99" s="38">
        <v>0</v>
      </c>
    </row>
    <row r="100" spans="1:17" ht="13.5">
      <c r="A100" s="37" t="s">
        <v>64</v>
      </c>
      <c r="B100" s="37">
        <v>1012042</v>
      </c>
      <c r="C100" s="37"/>
      <c r="D100" s="37">
        <v>2</v>
      </c>
      <c r="E100" s="47" t="s">
        <v>151</v>
      </c>
      <c r="F100" s="38">
        <v>25624783.04</v>
      </c>
      <c r="G100" s="38">
        <v>25123479.35</v>
      </c>
      <c r="H100" s="38">
        <v>26547999.78</v>
      </c>
      <c r="I100" s="38">
        <v>25605055.36</v>
      </c>
      <c r="J100" s="38">
        <f t="shared" si="3"/>
        <v>-923216.7400000021</v>
      </c>
      <c r="K100" s="38">
        <f t="shared" si="4"/>
        <v>-481576.0099999979</v>
      </c>
      <c r="L100" s="38">
        <v>1832841.74</v>
      </c>
      <c r="M100" s="38">
        <v>1832841.74</v>
      </c>
      <c r="N100" s="38">
        <v>909625</v>
      </c>
      <c r="O100" s="38">
        <v>909625</v>
      </c>
      <c r="P100" s="38">
        <v>4327428.28</v>
      </c>
      <c r="Q100" s="38">
        <v>0</v>
      </c>
    </row>
    <row r="101" spans="1:17" ht="13.5">
      <c r="A101" s="37" t="s">
        <v>64</v>
      </c>
      <c r="B101" s="37">
        <v>1012053</v>
      </c>
      <c r="C101" s="37"/>
      <c r="D101" s="37">
        <v>3</v>
      </c>
      <c r="E101" s="47" t="s">
        <v>152</v>
      </c>
      <c r="F101" s="38">
        <v>31276279.46</v>
      </c>
      <c r="G101" s="38">
        <v>34396072.5</v>
      </c>
      <c r="H101" s="38">
        <v>35998279.46</v>
      </c>
      <c r="I101" s="38">
        <v>33672178.48</v>
      </c>
      <c r="J101" s="38">
        <f t="shared" si="3"/>
        <v>-4722000</v>
      </c>
      <c r="K101" s="38">
        <f t="shared" si="4"/>
        <v>723894.0200000033</v>
      </c>
      <c r="L101" s="38">
        <v>4803926</v>
      </c>
      <c r="M101" s="38">
        <v>10175799.7</v>
      </c>
      <c r="N101" s="38">
        <v>81926</v>
      </c>
      <c r="O101" s="38">
        <v>81926</v>
      </c>
      <c r="P101" s="38">
        <v>814598.8</v>
      </c>
      <c r="Q101" s="38">
        <v>0</v>
      </c>
    </row>
    <row r="102" spans="1:17" ht="13.5">
      <c r="A102" s="37" t="s">
        <v>64</v>
      </c>
      <c r="B102" s="37">
        <v>1012062</v>
      </c>
      <c r="C102" s="37"/>
      <c r="D102" s="37">
        <v>2</v>
      </c>
      <c r="E102" s="47" t="s">
        <v>153</v>
      </c>
      <c r="F102" s="38">
        <v>20912428.64</v>
      </c>
      <c r="G102" s="38">
        <v>20996062.09</v>
      </c>
      <c r="H102" s="38">
        <v>22472735.71</v>
      </c>
      <c r="I102" s="38">
        <v>21314341.6</v>
      </c>
      <c r="J102" s="38">
        <f t="shared" si="3"/>
        <v>-1560307.0700000003</v>
      </c>
      <c r="K102" s="38">
        <f t="shared" si="4"/>
        <v>-318279.51000000164</v>
      </c>
      <c r="L102" s="38">
        <v>3953546.07</v>
      </c>
      <c r="M102" s="38">
        <v>3337849.07</v>
      </c>
      <c r="N102" s="38">
        <v>2393239</v>
      </c>
      <c r="O102" s="38">
        <v>2350448</v>
      </c>
      <c r="P102" s="38">
        <v>1846109</v>
      </c>
      <c r="Q102" s="38">
        <v>0</v>
      </c>
    </row>
    <row r="103" spans="1:17" ht="13.5">
      <c r="A103" s="37" t="s">
        <v>64</v>
      </c>
      <c r="B103" s="37">
        <v>1012072</v>
      </c>
      <c r="C103" s="37"/>
      <c r="D103" s="37">
        <v>2</v>
      </c>
      <c r="E103" s="47" t="s">
        <v>154</v>
      </c>
      <c r="F103" s="38">
        <v>19355187.7</v>
      </c>
      <c r="G103" s="38">
        <v>19465961.52</v>
      </c>
      <c r="H103" s="38">
        <v>21216639.24</v>
      </c>
      <c r="I103" s="38">
        <v>19918745.07</v>
      </c>
      <c r="J103" s="38">
        <f t="shared" si="3"/>
        <v>-1861451.539999999</v>
      </c>
      <c r="K103" s="38">
        <f t="shared" si="4"/>
        <v>-452783.55000000075</v>
      </c>
      <c r="L103" s="38">
        <v>2197058.54</v>
      </c>
      <c r="M103" s="38">
        <v>1861451.54</v>
      </c>
      <c r="N103" s="38">
        <v>335607</v>
      </c>
      <c r="O103" s="38">
        <v>335607</v>
      </c>
      <c r="P103" s="38">
        <v>2469538.78</v>
      </c>
      <c r="Q103" s="38">
        <v>0</v>
      </c>
    </row>
    <row r="104" spans="1:17" ht="13.5">
      <c r="A104" s="37" t="s">
        <v>64</v>
      </c>
      <c r="B104" s="37">
        <v>1012082</v>
      </c>
      <c r="C104" s="37"/>
      <c r="D104" s="37">
        <v>2</v>
      </c>
      <c r="E104" s="47" t="s">
        <v>155</v>
      </c>
      <c r="F104" s="38">
        <v>21466646.38</v>
      </c>
      <c r="G104" s="38">
        <v>21509948.2</v>
      </c>
      <c r="H104" s="38">
        <v>23036145.8</v>
      </c>
      <c r="I104" s="38">
        <v>22363608.74</v>
      </c>
      <c r="J104" s="38">
        <f t="shared" si="3"/>
        <v>-1569499.4200000018</v>
      </c>
      <c r="K104" s="38">
        <f t="shared" si="4"/>
        <v>-853660.5399999991</v>
      </c>
      <c r="L104" s="38">
        <v>2612344.37</v>
      </c>
      <c r="M104" s="38">
        <v>2396491.6</v>
      </c>
      <c r="N104" s="38">
        <v>1042844.95</v>
      </c>
      <c r="O104" s="38">
        <v>1042844.95</v>
      </c>
      <c r="P104" s="38">
        <v>5486642.11</v>
      </c>
      <c r="Q104" s="38">
        <v>0</v>
      </c>
    </row>
    <row r="105" spans="1:17" ht="13.5">
      <c r="A105" s="37" t="s">
        <v>64</v>
      </c>
      <c r="B105" s="37">
        <v>1012092</v>
      </c>
      <c r="C105" s="37"/>
      <c r="D105" s="37">
        <v>2</v>
      </c>
      <c r="E105" s="47" t="s">
        <v>156</v>
      </c>
      <c r="F105" s="38">
        <v>21080550.91</v>
      </c>
      <c r="G105" s="38">
        <v>20967209.42</v>
      </c>
      <c r="H105" s="38">
        <v>28212091.91</v>
      </c>
      <c r="I105" s="38">
        <v>21436457.64</v>
      </c>
      <c r="J105" s="38">
        <f t="shared" si="3"/>
        <v>-7131541</v>
      </c>
      <c r="K105" s="38">
        <f t="shared" si="4"/>
        <v>-469248.2199999988</v>
      </c>
      <c r="L105" s="38">
        <v>7131541</v>
      </c>
      <c r="M105" s="38">
        <v>3962977.02</v>
      </c>
      <c r="N105" s="38">
        <v>0</v>
      </c>
      <c r="O105" s="38">
        <v>13300</v>
      </c>
      <c r="P105" s="38">
        <v>0</v>
      </c>
      <c r="Q105" s="38">
        <v>0</v>
      </c>
    </row>
    <row r="106" spans="1:17" ht="13.5">
      <c r="A106" s="37" t="s">
        <v>64</v>
      </c>
      <c r="B106" s="37">
        <v>1012102</v>
      </c>
      <c r="C106" s="37"/>
      <c r="D106" s="37">
        <v>2</v>
      </c>
      <c r="E106" s="47" t="s">
        <v>157</v>
      </c>
      <c r="F106" s="38">
        <v>18050509.85</v>
      </c>
      <c r="G106" s="38">
        <v>18057885.27</v>
      </c>
      <c r="H106" s="38">
        <v>20858866.55</v>
      </c>
      <c r="I106" s="38">
        <v>19348108.13</v>
      </c>
      <c r="J106" s="38">
        <f t="shared" si="3"/>
        <v>-2808356.6999999993</v>
      </c>
      <c r="K106" s="38">
        <f t="shared" si="4"/>
        <v>-1290222.8599999994</v>
      </c>
      <c r="L106" s="38">
        <v>2808356.7</v>
      </c>
      <c r="M106" s="38">
        <v>2333267.54</v>
      </c>
      <c r="N106" s="38">
        <v>0</v>
      </c>
      <c r="O106" s="38">
        <v>0</v>
      </c>
      <c r="P106" s="38">
        <v>0</v>
      </c>
      <c r="Q106" s="38">
        <v>0</v>
      </c>
    </row>
    <row r="107" spans="1:17" ht="13.5">
      <c r="A107" s="37" t="s">
        <v>64</v>
      </c>
      <c r="B107" s="37">
        <v>1012113</v>
      </c>
      <c r="C107" s="37"/>
      <c r="D107" s="37">
        <v>3</v>
      </c>
      <c r="E107" s="47" t="s">
        <v>158</v>
      </c>
      <c r="F107" s="38">
        <v>33036740.96</v>
      </c>
      <c r="G107" s="38">
        <v>32544010.4</v>
      </c>
      <c r="H107" s="38">
        <v>35324144.17</v>
      </c>
      <c r="I107" s="38">
        <v>33721283</v>
      </c>
      <c r="J107" s="38">
        <f t="shared" si="3"/>
        <v>-2287403.210000001</v>
      </c>
      <c r="K107" s="38">
        <f t="shared" si="4"/>
        <v>-1177272.6000000015</v>
      </c>
      <c r="L107" s="38">
        <v>3775149.41</v>
      </c>
      <c r="M107" s="38">
        <v>3775149.41</v>
      </c>
      <c r="N107" s="38">
        <v>1487746.2</v>
      </c>
      <c r="O107" s="38">
        <v>1430246.2</v>
      </c>
      <c r="P107" s="38">
        <v>5773673.49</v>
      </c>
      <c r="Q107" s="38">
        <v>0</v>
      </c>
    </row>
    <row r="108" spans="1:17" ht="13.5">
      <c r="A108" s="37" t="s">
        <v>64</v>
      </c>
      <c r="B108" s="37">
        <v>1012122</v>
      </c>
      <c r="C108" s="37"/>
      <c r="D108" s="37">
        <v>2</v>
      </c>
      <c r="E108" s="47" t="s">
        <v>148</v>
      </c>
      <c r="F108" s="38">
        <v>23782577.19</v>
      </c>
      <c r="G108" s="38">
        <v>24165926.35</v>
      </c>
      <c r="H108" s="38">
        <v>25565098.19</v>
      </c>
      <c r="I108" s="38">
        <v>24232025.24</v>
      </c>
      <c r="J108" s="38">
        <f t="shared" si="3"/>
        <v>-1782521</v>
      </c>
      <c r="K108" s="38">
        <f t="shared" si="4"/>
        <v>-66098.88999999687</v>
      </c>
      <c r="L108" s="38">
        <v>2067521</v>
      </c>
      <c r="M108" s="38">
        <v>2205855.17</v>
      </c>
      <c r="N108" s="38">
        <v>285000</v>
      </c>
      <c r="O108" s="38">
        <v>285000</v>
      </c>
      <c r="P108" s="38">
        <v>1440000</v>
      </c>
      <c r="Q108" s="38">
        <v>0</v>
      </c>
    </row>
    <row r="109" spans="1:17" ht="13.5">
      <c r="A109" s="37" t="s">
        <v>64</v>
      </c>
      <c r="B109" s="37">
        <v>1012132</v>
      </c>
      <c r="C109" s="37"/>
      <c r="D109" s="37">
        <v>2</v>
      </c>
      <c r="E109" s="47" t="s">
        <v>159</v>
      </c>
      <c r="F109" s="38">
        <v>19333687.42</v>
      </c>
      <c r="G109" s="38">
        <v>19234292.81</v>
      </c>
      <c r="H109" s="38">
        <v>22033256.97</v>
      </c>
      <c r="I109" s="38">
        <v>21357089.51</v>
      </c>
      <c r="J109" s="38">
        <f t="shared" si="3"/>
        <v>-2699569.549999997</v>
      </c>
      <c r="K109" s="38">
        <f t="shared" si="4"/>
        <v>-2122796.700000003</v>
      </c>
      <c r="L109" s="38">
        <v>3782848.15</v>
      </c>
      <c r="M109" s="38">
        <v>3782848.15</v>
      </c>
      <c r="N109" s="38">
        <v>1083278.6</v>
      </c>
      <c r="O109" s="38">
        <v>1083278.6</v>
      </c>
      <c r="P109" s="38">
        <v>6291305.8</v>
      </c>
      <c r="Q109" s="38">
        <v>0</v>
      </c>
    </row>
    <row r="110" spans="1:17" ht="13.5">
      <c r="A110" s="37" t="s">
        <v>64</v>
      </c>
      <c r="B110" s="37">
        <v>1012142</v>
      </c>
      <c r="C110" s="37"/>
      <c r="D110" s="37">
        <v>2</v>
      </c>
      <c r="E110" s="47" t="s">
        <v>160</v>
      </c>
      <c r="F110" s="38">
        <v>23582061.52</v>
      </c>
      <c r="G110" s="38">
        <v>23045400.99</v>
      </c>
      <c r="H110" s="38">
        <v>24635131.69</v>
      </c>
      <c r="I110" s="38">
        <v>23464436.39</v>
      </c>
      <c r="J110" s="38">
        <f t="shared" si="3"/>
        <v>-1053070.1700000018</v>
      </c>
      <c r="K110" s="38">
        <f t="shared" si="4"/>
        <v>-419035.40000000224</v>
      </c>
      <c r="L110" s="38">
        <v>3414302.99</v>
      </c>
      <c r="M110" s="38">
        <v>3142973.08</v>
      </c>
      <c r="N110" s="38">
        <v>2361232.82</v>
      </c>
      <c r="O110" s="38">
        <v>2324393.78</v>
      </c>
      <c r="P110" s="38">
        <v>2797057.16</v>
      </c>
      <c r="Q110" s="38">
        <v>0</v>
      </c>
    </row>
    <row r="111" spans="1:17" ht="13.5">
      <c r="A111" s="37" t="s">
        <v>64</v>
      </c>
      <c r="B111" s="37">
        <v>1013011</v>
      </c>
      <c r="C111" s="37"/>
      <c r="D111" s="37">
        <v>1</v>
      </c>
      <c r="E111" s="47" t="s">
        <v>161</v>
      </c>
      <c r="F111" s="38">
        <v>87033276.32</v>
      </c>
      <c r="G111" s="38">
        <v>85506082.32</v>
      </c>
      <c r="H111" s="38">
        <v>93659402.32</v>
      </c>
      <c r="I111" s="38">
        <v>85952928.79</v>
      </c>
      <c r="J111" s="38">
        <f t="shared" si="3"/>
        <v>-6626126</v>
      </c>
      <c r="K111" s="38">
        <f t="shared" si="4"/>
        <v>-446846.4700000137</v>
      </c>
      <c r="L111" s="38">
        <v>9826126</v>
      </c>
      <c r="M111" s="38">
        <v>4631626.42</v>
      </c>
      <c r="N111" s="38">
        <v>3200000</v>
      </c>
      <c r="O111" s="38">
        <v>3035985.95</v>
      </c>
      <c r="P111" s="38">
        <v>28340344</v>
      </c>
      <c r="Q111" s="38">
        <v>0</v>
      </c>
    </row>
    <row r="112" spans="1:17" ht="13.5">
      <c r="A112" s="37" t="s">
        <v>64</v>
      </c>
      <c r="B112" s="37">
        <v>1013023</v>
      </c>
      <c r="C112" s="37"/>
      <c r="D112" s="37">
        <v>3</v>
      </c>
      <c r="E112" s="47" t="s">
        <v>162</v>
      </c>
      <c r="F112" s="38">
        <v>51347881.32</v>
      </c>
      <c r="G112" s="38">
        <v>51962601.24</v>
      </c>
      <c r="H112" s="38">
        <v>59825090.32</v>
      </c>
      <c r="I112" s="38">
        <v>58464644.35</v>
      </c>
      <c r="J112" s="38">
        <f t="shared" si="3"/>
        <v>-8477209</v>
      </c>
      <c r="K112" s="38">
        <f t="shared" si="4"/>
        <v>-6502043.109999999</v>
      </c>
      <c r="L112" s="38">
        <v>10869900</v>
      </c>
      <c r="M112" s="38">
        <v>9573262.03</v>
      </c>
      <c r="N112" s="38">
        <v>2392691</v>
      </c>
      <c r="O112" s="38">
        <v>2392690.56</v>
      </c>
      <c r="P112" s="38">
        <v>19384030.86</v>
      </c>
      <c r="Q112" s="38">
        <v>0</v>
      </c>
    </row>
    <row r="113" spans="1:17" ht="13.5">
      <c r="A113" s="37" t="s">
        <v>64</v>
      </c>
      <c r="B113" s="37">
        <v>1013032</v>
      </c>
      <c r="C113" s="37"/>
      <c r="D113" s="37">
        <v>2</v>
      </c>
      <c r="E113" s="47" t="s">
        <v>163</v>
      </c>
      <c r="F113" s="38">
        <v>18088047.86</v>
      </c>
      <c r="G113" s="38">
        <v>18047086.53</v>
      </c>
      <c r="H113" s="38">
        <v>20010440.13</v>
      </c>
      <c r="I113" s="38">
        <v>19253077.71</v>
      </c>
      <c r="J113" s="38">
        <f t="shared" si="3"/>
        <v>-1922392.2699999996</v>
      </c>
      <c r="K113" s="38">
        <f t="shared" si="4"/>
        <v>-1205991.1799999997</v>
      </c>
      <c r="L113" s="38">
        <v>2503392.27</v>
      </c>
      <c r="M113" s="38">
        <v>2495947.59</v>
      </c>
      <c r="N113" s="38">
        <v>581000</v>
      </c>
      <c r="O113" s="38">
        <v>503857</v>
      </c>
      <c r="P113" s="38">
        <v>3965914.32</v>
      </c>
      <c r="Q113" s="38">
        <v>0</v>
      </c>
    </row>
    <row r="114" spans="1:17" ht="13.5">
      <c r="A114" s="37" t="s">
        <v>64</v>
      </c>
      <c r="B114" s="37">
        <v>1013042</v>
      </c>
      <c r="C114" s="37"/>
      <c r="D114" s="37">
        <v>2</v>
      </c>
      <c r="E114" s="47" t="s">
        <v>161</v>
      </c>
      <c r="F114" s="38">
        <v>40008354.51</v>
      </c>
      <c r="G114" s="38">
        <v>37875929.91</v>
      </c>
      <c r="H114" s="38">
        <v>45787733.4</v>
      </c>
      <c r="I114" s="38">
        <v>41132025.23</v>
      </c>
      <c r="J114" s="38">
        <f t="shared" si="3"/>
        <v>-5779378.890000001</v>
      </c>
      <c r="K114" s="38">
        <f t="shared" si="4"/>
        <v>-3256095.3200000003</v>
      </c>
      <c r="L114" s="38">
        <v>6370935.89</v>
      </c>
      <c r="M114" s="38">
        <v>6342670.51</v>
      </c>
      <c r="N114" s="38">
        <v>591557</v>
      </c>
      <c r="O114" s="38">
        <v>591556.68</v>
      </c>
      <c r="P114" s="38">
        <v>7209273.48</v>
      </c>
      <c r="Q114" s="38">
        <v>0</v>
      </c>
    </row>
    <row r="115" spans="1:17" ht="13.5">
      <c r="A115" s="37" t="s">
        <v>64</v>
      </c>
      <c r="B115" s="37">
        <v>1013052</v>
      </c>
      <c r="C115" s="37"/>
      <c r="D115" s="37">
        <v>2</v>
      </c>
      <c r="E115" s="47" t="s">
        <v>164</v>
      </c>
      <c r="F115" s="38">
        <v>8273561.89</v>
      </c>
      <c r="G115" s="38">
        <v>7704048.17</v>
      </c>
      <c r="H115" s="38">
        <v>8455561.89</v>
      </c>
      <c r="I115" s="38">
        <v>7788892.02</v>
      </c>
      <c r="J115" s="38">
        <f t="shared" si="3"/>
        <v>-182000.00000000093</v>
      </c>
      <c r="K115" s="38">
        <f t="shared" si="4"/>
        <v>-84843.84999999963</v>
      </c>
      <c r="L115" s="38">
        <v>393400</v>
      </c>
      <c r="M115" s="38">
        <v>393416.57</v>
      </c>
      <c r="N115" s="38">
        <v>211400</v>
      </c>
      <c r="O115" s="38">
        <v>211400</v>
      </c>
      <c r="P115" s="38">
        <v>1459100</v>
      </c>
      <c r="Q115" s="38">
        <v>0</v>
      </c>
    </row>
    <row r="116" spans="1:17" ht="13.5">
      <c r="A116" s="37" t="s">
        <v>64</v>
      </c>
      <c r="B116" s="37">
        <v>1013062</v>
      </c>
      <c r="C116" s="37"/>
      <c r="D116" s="37">
        <v>2</v>
      </c>
      <c r="E116" s="47" t="s">
        <v>165</v>
      </c>
      <c r="F116" s="38">
        <v>24582032.45</v>
      </c>
      <c r="G116" s="38">
        <v>24452906.58</v>
      </c>
      <c r="H116" s="38">
        <v>25736463.85</v>
      </c>
      <c r="I116" s="38">
        <v>24811070.92</v>
      </c>
      <c r="J116" s="38">
        <f t="shared" si="3"/>
        <v>-1154431.4000000022</v>
      </c>
      <c r="K116" s="38">
        <f t="shared" si="4"/>
        <v>-358164.3400000036</v>
      </c>
      <c r="L116" s="38">
        <v>1692292.4</v>
      </c>
      <c r="M116" s="38">
        <v>1662291.6</v>
      </c>
      <c r="N116" s="38">
        <v>537861</v>
      </c>
      <c r="O116" s="38">
        <v>537861</v>
      </c>
      <c r="P116" s="38">
        <v>9560029.14</v>
      </c>
      <c r="Q116" s="38">
        <v>0</v>
      </c>
    </row>
    <row r="117" spans="1:17" ht="13.5">
      <c r="A117" s="37" t="s">
        <v>64</v>
      </c>
      <c r="B117" s="37">
        <v>1014011</v>
      </c>
      <c r="C117" s="37"/>
      <c r="D117" s="37">
        <v>1</v>
      </c>
      <c r="E117" s="47" t="s">
        <v>166</v>
      </c>
      <c r="F117" s="38">
        <v>182453720.69</v>
      </c>
      <c r="G117" s="38">
        <v>180823032.76</v>
      </c>
      <c r="H117" s="38">
        <v>201487787.65</v>
      </c>
      <c r="I117" s="38">
        <v>179249370.34</v>
      </c>
      <c r="J117" s="38">
        <f t="shared" si="3"/>
        <v>-19034066.96000001</v>
      </c>
      <c r="K117" s="38">
        <f t="shared" si="4"/>
        <v>1573662.419999987</v>
      </c>
      <c r="L117" s="38">
        <v>25099573.96</v>
      </c>
      <c r="M117" s="38">
        <v>24655780.21</v>
      </c>
      <c r="N117" s="38">
        <v>6065507</v>
      </c>
      <c r="O117" s="38">
        <v>6065507</v>
      </c>
      <c r="P117" s="38">
        <v>33516747</v>
      </c>
      <c r="Q117" s="38">
        <v>0</v>
      </c>
    </row>
    <row r="118" spans="1:17" ht="13.5">
      <c r="A118" s="37" t="s">
        <v>64</v>
      </c>
      <c r="B118" s="37">
        <v>1014023</v>
      </c>
      <c r="C118" s="37"/>
      <c r="D118" s="37">
        <v>3</v>
      </c>
      <c r="E118" s="47" t="s">
        <v>167</v>
      </c>
      <c r="F118" s="38">
        <v>61981204.04</v>
      </c>
      <c r="G118" s="38">
        <v>61089500.85</v>
      </c>
      <c r="H118" s="38">
        <v>65641773.32</v>
      </c>
      <c r="I118" s="38">
        <v>61200838.04</v>
      </c>
      <c r="J118" s="38">
        <f t="shared" si="3"/>
        <v>-3660569.280000001</v>
      </c>
      <c r="K118" s="38">
        <f t="shared" si="4"/>
        <v>-111337.18999999762</v>
      </c>
      <c r="L118" s="38">
        <v>4579774</v>
      </c>
      <c r="M118" s="38">
        <v>4580511.11</v>
      </c>
      <c r="N118" s="38">
        <v>919204.72</v>
      </c>
      <c r="O118" s="38">
        <v>919204.72</v>
      </c>
      <c r="P118" s="38">
        <v>14000291.2</v>
      </c>
      <c r="Q118" s="38">
        <v>0</v>
      </c>
    </row>
    <row r="119" spans="1:17" ht="13.5">
      <c r="A119" s="37" t="s">
        <v>64</v>
      </c>
      <c r="B119" s="37">
        <v>1014032</v>
      </c>
      <c r="C119" s="37"/>
      <c r="D119" s="37">
        <v>2</v>
      </c>
      <c r="E119" s="47" t="s">
        <v>168</v>
      </c>
      <c r="F119" s="38">
        <v>22502056.29</v>
      </c>
      <c r="G119" s="38">
        <v>22977924.92</v>
      </c>
      <c r="H119" s="38">
        <v>25065214.29</v>
      </c>
      <c r="I119" s="38">
        <v>23542082.22</v>
      </c>
      <c r="J119" s="38">
        <f t="shared" si="3"/>
        <v>-2563158</v>
      </c>
      <c r="K119" s="38">
        <f t="shared" si="4"/>
        <v>-564157.299999997</v>
      </c>
      <c r="L119" s="38">
        <v>3008054</v>
      </c>
      <c r="M119" s="38">
        <v>3145211.81</v>
      </c>
      <c r="N119" s="38">
        <v>444896</v>
      </c>
      <c r="O119" s="38">
        <v>423727.16</v>
      </c>
      <c r="P119" s="38">
        <v>5102814.54</v>
      </c>
      <c r="Q119" s="38">
        <v>0</v>
      </c>
    </row>
    <row r="120" spans="1:17" ht="13.5">
      <c r="A120" s="37" t="s">
        <v>64</v>
      </c>
      <c r="B120" s="37">
        <v>1014042</v>
      </c>
      <c r="C120" s="37"/>
      <c r="D120" s="37">
        <v>2</v>
      </c>
      <c r="E120" s="47" t="s">
        <v>169</v>
      </c>
      <c r="F120" s="38">
        <v>29431554.58</v>
      </c>
      <c r="G120" s="38">
        <v>30537078.86</v>
      </c>
      <c r="H120" s="38">
        <v>30955174.58</v>
      </c>
      <c r="I120" s="38">
        <v>30190100.17</v>
      </c>
      <c r="J120" s="38">
        <f t="shared" si="3"/>
        <v>-1523620</v>
      </c>
      <c r="K120" s="38">
        <f t="shared" si="4"/>
        <v>346978.6899999976</v>
      </c>
      <c r="L120" s="38">
        <v>2772668.3</v>
      </c>
      <c r="M120" s="38">
        <v>2933589.17</v>
      </c>
      <c r="N120" s="38">
        <v>1249048.3</v>
      </c>
      <c r="O120" s="38">
        <v>1249048.3</v>
      </c>
      <c r="P120" s="38">
        <v>6763347.16</v>
      </c>
      <c r="Q120" s="38">
        <v>0</v>
      </c>
    </row>
    <row r="121" spans="1:17" ht="13.5">
      <c r="A121" s="37" t="s">
        <v>64</v>
      </c>
      <c r="B121" s="37">
        <v>1014052</v>
      </c>
      <c r="C121" s="37"/>
      <c r="D121" s="37">
        <v>2</v>
      </c>
      <c r="E121" s="47" t="s">
        <v>170</v>
      </c>
      <c r="F121" s="38">
        <v>24750275.75</v>
      </c>
      <c r="G121" s="38">
        <v>24800149.86</v>
      </c>
      <c r="H121" s="38">
        <v>27607597.2</v>
      </c>
      <c r="I121" s="38">
        <v>26781460.95</v>
      </c>
      <c r="J121" s="38">
        <f t="shared" si="3"/>
        <v>-2857321.4499999993</v>
      </c>
      <c r="K121" s="38">
        <f t="shared" si="4"/>
        <v>-1981311.0899999999</v>
      </c>
      <c r="L121" s="38">
        <v>3400321.45</v>
      </c>
      <c r="M121" s="38">
        <v>3400321.45</v>
      </c>
      <c r="N121" s="38">
        <v>543000</v>
      </c>
      <c r="O121" s="38">
        <v>543000</v>
      </c>
      <c r="P121" s="38">
        <v>8519023.56</v>
      </c>
      <c r="Q121" s="38">
        <v>0</v>
      </c>
    </row>
    <row r="122" spans="1:17" ht="13.5">
      <c r="A122" s="37" t="s">
        <v>64</v>
      </c>
      <c r="B122" s="37">
        <v>1014062</v>
      </c>
      <c r="C122" s="37"/>
      <c r="D122" s="37">
        <v>2</v>
      </c>
      <c r="E122" s="47" t="s">
        <v>171</v>
      </c>
      <c r="F122" s="38">
        <v>24205595.52</v>
      </c>
      <c r="G122" s="38">
        <v>24375956.39</v>
      </c>
      <c r="H122" s="38">
        <v>25485243.32</v>
      </c>
      <c r="I122" s="38">
        <v>23772118.94</v>
      </c>
      <c r="J122" s="38">
        <f t="shared" si="3"/>
        <v>-1279647.8000000007</v>
      </c>
      <c r="K122" s="38">
        <f t="shared" si="4"/>
        <v>603837.4499999993</v>
      </c>
      <c r="L122" s="38">
        <v>1929198.6</v>
      </c>
      <c r="M122" s="38">
        <v>2238784.18</v>
      </c>
      <c r="N122" s="38">
        <v>649550.8</v>
      </c>
      <c r="O122" s="38">
        <v>649550.8</v>
      </c>
      <c r="P122" s="38">
        <v>2007101.6</v>
      </c>
      <c r="Q122" s="38">
        <v>0</v>
      </c>
    </row>
    <row r="123" spans="1:17" ht="13.5">
      <c r="A123" s="37" t="s">
        <v>64</v>
      </c>
      <c r="B123" s="37">
        <v>1014072</v>
      </c>
      <c r="C123" s="37"/>
      <c r="D123" s="37">
        <v>2</v>
      </c>
      <c r="E123" s="47" t="s">
        <v>172</v>
      </c>
      <c r="F123" s="38">
        <v>13211194.12</v>
      </c>
      <c r="G123" s="38">
        <v>13283517.43</v>
      </c>
      <c r="H123" s="38">
        <v>14365920.39</v>
      </c>
      <c r="I123" s="38">
        <v>13705717.46</v>
      </c>
      <c r="J123" s="38">
        <f t="shared" si="3"/>
        <v>-1154726.2700000014</v>
      </c>
      <c r="K123" s="38">
        <f t="shared" si="4"/>
        <v>-422200.0300000012</v>
      </c>
      <c r="L123" s="38">
        <v>1314851.27</v>
      </c>
      <c r="M123" s="38">
        <v>1314851.27</v>
      </c>
      <c r="N123" s="38">
        <v>160125</v>
      </c>
      <c r="O123" s="38">
        <v>160125</v>
      </c>
      <c r="P123" s="38">
        <v>99749</v>
      </c>
      <c r="Q123" s="38">
        <v>0</v>
      </c>
    </row>
    <row r="124" spans="1:17" ht="13.5">
      <c r="A124" s="37" t="s">
        <v>64</v>
      </c>
      <c r="B124" s="37">
        <v>1014082</v>
      </c>
      <c r="C124" s="37"/>
      <c r="D124" s="37">
        <v>2</v>
      </c>
      <c r="E124" s="47" t="s">
        <v>166</v>
      </c>
      <c r="F124" s="38">
        <v>43765254.74</v>
      </c>
      <c r="G124" s="38">
        <v>42397986.69</v>
      </c>
      <c r="H124" s="38">
        <v>48104350.95</v>
      </c>
      <c r="I124" s="38">
        <v>45509366.55</v>
      </c>
      <c r="J124" s="38">
        <f t="shared" si="3"/>
        <v>-4339096.210000001</v>
      </c>
      <c r="K124" s="38">
        <f t="shared" si="4"/>
        <v>-3111379.8599999994</v>
      </c>
      <c r="L124" s="38">
        <v>4929716.21</v>
      </c>
      <c r="M124" s="38">
        <v>4929716.21</v>
      </c>
      <c r="N124" s="38">
        <v>590620</v>
      </c>
      <c r="O124" s="38">
        <v>590620</v>
      </c>
      <c r="P124" s="38">
        <v>7122480</v>
      </c>
      <c r="Q124" s="38">
        <v>0</v>
      </c>
    </row>
    <row r="125" spans="1:17" ht="13.5">
      <c r="A125" s="37" t="s">
        <v>64</v>
      </c>
      <c r="B125" s="37">
        <v>1014093</v>
      </c>
      <c r="C125" s="37"/>
      <c r="D125" s="37">
        <v>3</v>
      </c>
      <c r="E125" s="47" t="s">
        <v>173</v>
      </c>
      <c r="F125" s="38">
        <v>58746163.84</v>
      </c>
      <c r="G125" s="38">
        <v>55989397.45</v>
      </c>
      <c r="H125" s="38">
        <v>62813513.35</v>
      </c>
      <c r="I125" s="38">
        <v>59349869.23</v>
      </c>
      <c r="J125" s="38">
        <f t="shared" si="3"/>
        <v>-4067349.509999998</v>
      </c>
      <c r="K125" s="38">
        <f t="shared" si="4"/>
        <v>-3360471.7799999937</v>
      </c>
      <c r="L125" s="38">
        <v>8044361.63</v>
      </c>
      <c r="M125" s="38">
        <v>8044361.63</v>
      </c>
      <c r="N125" s="38">
        <v>3977012.12</v>
      </c>
      <c r="O125" s="38">
        <v>3977012.12</v>
      </c>
      <c r="P125" s="38">
        <v>11196314.79</v>
      </c>
      <c r="Q125" s="38">
        <v>0</v>
      </c>
    </row>
    <row r="126" spans="1:17" ht="13.5">
      <c r="A126" s="37" t="s">
        <v>64</v>
      </c>
      <c r="B126" s="37">
        <v>1014102</v>
      </c>
      <c r="C126" s="37"/>
      <c r="D126" s="37">
        <v>2</v>
      </c>
      <c r="E126" s="47" t="s">
        <v>174</v>
      </c>
      <c r="F126" s="38">
        <v>27205426.72</v>
      </c>
      <c r="G126" s="38">
        <v>27326502.34</v>
      </c>
      <c r="H126" s="38">
        <v>33462346.68</v>
      </c>
      <c r="I126" s="38">
        <v>32837941.71</v>
      </c>
      <c r="J126" s="38">
        <f t="shared" si="3"/>
        <v>-6256919.960000001</v>
      </c>
      <c r="K126" s="38">
        <f t="shared" si="4"/>
        <v>-5511439.370000001</v>
      </c>
      <c r="L126" s="38">
        <v>7222601.86</v>
      </c>
      <c r="M126" s="38">
        <v>7673498.59</v>
      </c>
      <c r="N126" s="38">
        <v>965681.9</v>
      </c>
      <c r="O126" s="38">
        <v>965681.9</v>
      </c>
      <c r="P126" s="38">
        <v>6022769.92</v>
      </c>
      <c r="Q126" s="38">
        <v>0</v>
      </c>
    </row>
    <row r="127" spans="1:17" ht="13.5">
      <c r="A127" s="37" t="s">
        <v>64</v>
      </c>
      <c r="B127" s="37">
        <v>1014113</v>
      </c>
      <c r="C127" s="37"/>
      <c r="D127" s="37">
        <v>3</v>
      </c>
      <c r="E127" s="47" t="s">
        <v>175</v>
      </c>
      <c r="F127" s="38">
        <v>32559106.08</v>
      </c>
      <c r="G127" s="38">
        <v>32742764.43</v>
      </c>
      <c r="H127" s="38">
        <v>33010318.7</v>
      </c>
      <c r="I127" s="38">
        <v>31690427.97</v>
      </c>
      <c r="J127" s="38">
        <f t="shared" si="3"/>
        <v>-451212.62000000104</v>
      </c>
      <c r="K127" s="38">
        <f t="shared" si="4"/>
        <v>1052336.460000001</v>
      </c>
      <c r="L127" s="38">
        <v>1657108.62</v>
      </c>
      <c r="M127" s="38">
        <v>1657108.62</v>
      </c>
      <c r="N127" s="38">
        <v>1205896</v>
      </c>
      <c r="O127" s="38">
        <v>1205896</v>
      </c>
      <c r="P127" s="38">
        <v>10158782.64</v>
      </c>
      <c r="Q127" s="38">
        <v>0</v>
      </c>
    </row>
    <row r="128" spans="1:17" ht="13.5">
      <c r="A128" s="37" t="s">
        <v>64</v>
      </c>
      <c r="B128" s="37">
        <v>1015012</v>
      </c>
      <c r="C128" s="37"/>
      <c r="D128" s="37">
        <v>2</v>
      </c>
      <c r="E128" s="47" t="s">
        <v>176</v>
      </c>
      <c r="F128" s="38">
        <v>17903426.17</v>
      </c>
      <c r="G128" s="38">
        <v>18018339.79</v>
      </c>
      <c r="H128" s="38">
        <v>19703085.17</v>
      </c>
      <c r="I128" s="38">
        <v>18767888.3</v>
      </c>
      <c r="J128" s="38">
        <f t="shared" si="3"/>
        <v>-1799659</v>
      </c>
      <c r="K128" s="38">
        <f t="shared" si="4"/>
        <v>-749548.5100000016</v>
      </c>
      <c r="L128" s="38">
        <v>2474451</v>
      </c>
      <c r="M128" s="38">
        <v>2474451.46</v>
      </c>
      <c r="N128" s="38">
        <v>674792</v>
      </c>
      <c r="O128" s="38">
        <v>674792</v>
      </c>
      <c r="P128" s="38">
        <v>4576670</v>
      </c>
      <c r="Q128" s="38">
        <v>0</v>
      </c>
    </row>
    <row r="129" spans="1:17" ht="13.5">
      <c r="A129" s="37" t="s">
        <v>64</v>
      </c>
      <c r="B129" s="37">
        <v>1015022</v>
      </c>
      <c r="C129" s="37"/>
      <c r="D129" s="37">
        <v>2</v>
      </c>
      <c r="E129" s="47" t="s">
        <v>177</v>
      </c>
      <c r="F129" s="38">
        <v>25934463.75</v>
      </c>
      <c r="G129" s="38">
        <v>25881453.52</v>
      </c>
      <c r="H129" s="38">
        <v>37484937.4</v>
      </c>
      <c r="I129" s="38">
        <v>35976784.92</v>
      </c>
      <c r="J129" s="38">
        <f t="shared" si="3"/>
        <v>-11550473.649999999</v>
      </c>
      <c r="K129" s="38">
        <f t="shared" si="4"/>
        <v>-10095331.400000002</v>
      </c>
      <c r="L129" s="38">
        <v>12155973.65</v>
      </c>
      <c r="M129" s="38">
        <v>11027892</v>
      </c>
      <c r="N129" s="38">
        <v>605500</v>
      </c>
      <c r="O129" s="38">
        <v>605348.06</v>
      </c>
      <c r="P129" s="38">
        <v>7307094.59</v>
      </c>
      <c r="Q129" s="38">
        <v>0</v>
      </c>
    </row>
    <row r="130" spans="1:17" ht="13.5">
      <c r="A130" s="37" t="s">
        <v>64</v>
      </c>
      <c r="B130" s="37">
        <v>1015032</v>
      </c>
      <c r="C130" s="37"/>
      <c r="D130" s="37">
        <v>2</v>
      </c>
      <c r="E130" s="47" t="s">
        <v>178</v>
      </c>
      <c r="F130" s="38">
        <v>12817177.46</v>
      </c>
      <c r="G130" s="38">
        <v>12910650.22</v>
      </c>
      <c r="H130" s="38">
        <v>14144068.46</v>
      </c>
      <c r="I130" s="38">
        <v>13146293.29</v>
      </c>
      <c r="J130" s="38">
        <f t="shared" si="3"/>
        <v>-1326891</v>
      </c>
      <c r="K130" s="38">
        <f t="shared" si="4"/>
        <v>-235643.06999999844</v>
      </c>
      <c r="L130" s="38">
        <v>2692189.74</v>
      </c>
      <c r="M130" s="38">
        <v>1867030.85</v>
      </c>
      <c r="N130" s="38">
        <v>1365298.74</v>
      </c>
      <c r="O130" s="38">
        <v>1297024.74</v>
      </c>
      <c r="P130" s="38">
        <v>1736231</v>
      </c>
      <c r="Q130" s="38">
        <v>0</v>
      </c>
    </row>
    <row r="131" spans="1:17" ht="13.5">
      <c r="A131" s="37" t="s">
        <v>64</v>
      </c>
      <c r="B131" s="37">
        <v>1015042</v>
      </c>
      <c r="C131" s="37"/>
      <c r="D131" s="37">
        <v>2</v>
      </c>
      <c r="E131" s="47" t="s">
        <v>179</v>
      </c>
      <c r="F131" s="38">
        <v>14643859.79</v>
      </c>
      <c r="G131" s="38">
        <v>14707345.41</v>
      </c>
      <c r="H131" s="38">
        <v>17065199.79</v>
      </c>
      <c r="I131" s="38">
        <v>16697998.53</v>
      </c>
      <c r="J131" s="38">
        <f t="shared" si="3"/>
        <v>-2421340</v>
      </c>
      <c r="K131" s="38">
        <f t="shared" si="4"/>
        <v>-1990653.1199999992</v>
      </c>
      <c r="L131" s="38">
        <v>2835936</v>
      </c>
      <c r="M131" s="38">
        <v>2835936.85</v>
      </c>
      <c r="N131" s="38">
        <v>414596</v>
      </c>
      <c r="O131" s="38">
        <v>414595.83</v>
      </c>
      <c r="P131" s="38">
        <v>3857231.92</v>
      </c>
      <c r="Q131" s="38">
        <v>0</v>
      </c>
    </row>
    <row r="132" spans="1:17" ht="13.5">
      <c r="A132" s="37" t="s">
        <v>64</v>
      </c>
      <c r="B132" s="37">
        <v>1015052</v>
      </c>
      <c r="C132" s="37"/>
      <c r="D132" s="37">
        <v>2</v>
      </c>
      <c r="E132" s="47" t="s">
        <v>180</v>
      </c>
      <c r="F132" s="38">
        <v>17986114.94</v>
      </c>
      <c r="G132" s="38">
        <v>16502506.02</v>
      </c>
      <c r="H132" s="38">
        <v>25652955.94</v>
      </c>
      <c r="I132" s="38">
        <v>18410653.45</v>
      </c>
      <c r="J132" s="38">
        <f t="shared" si="3"/>
        <v>-7666841</v>
      </c>
      <c r="K132" s="38">
        <f t="shared" si="4"/>
        <v>-1908147.4299999997</v>
      </c>
      <c r="L132" s="38">
        <v>8152277</v>
      </c>
      <c r="M132" s="38">
        <v>4123277</v>
      </c>
      <c r="N132" s="38">
        <v>483432</v>
      </c>
      <c r="O132" s="38">
        <v>483430.45</v>
      </c>
      <c r="P132" s="38">
        <v>4401913.06</v>
      </c>
      <c r="Q132" s="38">
        <v>0</v>
      </c>
    </row>
    <row r="133" spans="1:17" ht="13.5">
      <c r="A133" s="37" t="s">
        <v>64</v>
      </c>
      <c r="B133" s="37">
        <v>1015062</v>
      </c>
      <c r="C133" s="37"/>
      <c r="D133" s="37">
        <v>2</v>
      </c>
      <c r="E133" s="47" t="s">
        <v>181</v>
      </c>
      <c r="F133" s="38">
        <v>30411218.7</v>
      </c>
      <c r="G133" s="38">
        <v>28940804.24</v>
      </c>
      <c r="H133" s="38">
        <v>38664553.01</v>
      </c>
      <c r="I133" s="38">
        <v>33585149.14</v>
      </c>
      <c r="J133" s="38">
        <f t="shared" si="3"/>
        <v>-8253334.309999999</v>
      </c>
      <c r="K133" s="38">
        <f t="shared" si="4"/>
        <v>-4644344.900000002</v>
      </c>
      <c r="L133" s="38">
        <v>8454842.31</v>
      </c>
      <c r="M133" s="38">
        <v>8454842.31</v>
      </c>
      <c r="N133" s="38">
        <v>201508</v>
      </c>
      <c r="O133" s="38">
        <v>201508</v>
      </c>
      <c r="P133" s="38">
        <v>7145264</v>
      </c>
      <c r="Q133" s="38">
        <v>0</v>
      </c>
    </row>
    <row r="134" spans="1:17" ht="13.5">
      <c r="A134" s="37" t="s">
        <v>64</v>
      </c>
      <c r="B134" s="37">
        <v>1015072</v>
      </c>
      <c r="C134" s="37"/>
      <c r="D134" s="37">
        <v>2</v>
      </c>
      <c r="E134" s="47" t="s">
        <v>182</v>
      </c>
      <c r="F134" s="38">
        <v>13627190.72</v>
      </c>
      <c r="G134" s="38">
        <v>13712565.82</v>
      </c>
      <c r="H134" s="38">
        <v>14592691.23</v>
      </c>
      <c r="I134" s="38">
        <v>14425908.92</v>
      </c>
      <c r="J134" s="38">
        <f t="shared" si="3"/>
        <v>-965500.5099999998</v>
      </c>
      <c r="K134" s="38">
        <f t="shared" si="4"/>
        <v>-713343.0999999996</v>
      </c>
      <c r="L134" s="38">
        <v>1295748.33</v>
      </c>
      <c r="M134" s="38">
        <v>1295748.33</v>
      </c>
      <c r="N134" s="38">
        <v>330247.82</v>
      </c>
      <c r="O134" s="38">
        <v>330247.82</v>
      </c>
      <c r="P134" s="38">
        <v>2389643.4</v>
      </c>
      <c r="Q134" s="38">
        <v>0</v>
      </c>
    </row>
    <row r="135" spans="1:17" ht="13.5">
      <c r="A135" s="37" t="s">
        <v>64</v>
      </c>
      <c r="B135" s="37">
        <v>1015082</v>
      </c>
      <c r="C135" s="37"/>
      <c r="D135" s="37">
        <v>2</v>
      </c>
      <c r="E135" s="47" t="s">
        <v>183</v>
      </c>
      <c r="F135" s="38">
        <v>31678340.95</v>
      </c>
      <c r="G135" s="38">
        <v>31031765.26</v>
      </c>
      <c r="H135" s="38">
        <v>34994914.33</v>
      </c>
      <c r="I135" s="38">
        <v>33061933.14</v>
      </c>
      <c r="J135" s="38">
        <f t="shared" si="3"/>
        <v>-3316573.379999999</v>
      </c>
      <c r="K135" s="38">
        <f t="shared" si="4"/>
        <v>-2030167.879999999</v>
      </c>
      <c r="L135" s="38">
        <v>4776799</v>
      </c>
      <c r="M135" s="38">
        <v>3678490.09</v>
      </c>
      <c r="N135" s="38">
        <v>1460225.62</v>
      </c>
      <c r="O135" s="38">
        <v>1460225.62</v>
      </c>
      <c r="P135" s="38">
        <v>10769852.74</v>
      </c>
      <c r="Q135" s="38">
        <v>0</v>
      </c>
    </row>
    <row r="136" spans="1:17" ht="13.5">
      <c r="A136" s="37" t="s">
        <v>64</v>
      </c>
      <c r="B136" s="37">
        <v>1015092</v>
      </c>
      <c r="C136" s="37"/>
      <c r="D136" s="37">
        <v>2</v>
      </c>
      <c r="E136" s="47" t="s">
        <v>184</v>
      </c>
      <c r="F136" s="38">
        <v>14838586.86</v>
      </c>
      <c r="G136" s="38">
        <v>15500549.78</v>
      </c>
      <c r="H136" s="38">
        <v>19639989.7</v>
      </c>
      <c r="I136" s="38">
        <v>19122254.07</v>
      </c>
      <c r="J136" s="38">
        <f t="shared" si="3"/>
        <v>-4801402.84</v>
      </c>
      <c r="K136" s="38">
        <f t="shared" si="4"/>
        <v>-3621704.290000001</v>
      </c>
      <c r="L136" s="38">
        <v>5942849.84</v>
      </c>
      <c r="M136" s="38">
        <v>4931641.84</v>
      </c>
      <c r="N136" s="38">
        <v>1141447</v>
      </c>
      <c r="O136" s="38">
        <v>1138467.12</v>
      </c>
      <c r="P136" s="38">
        <v>6540849.12</v>
      </c>
      <c r="Q136" s="38">
        <v>0</v>
      </c>
    </row>
    <row r="137" spans="1:17" ht="13.5">
      <c r="A137" s="37" t="s">
        <v>64</v>
      </c>
      <c r="B137" s="37">
        <v>1016011</v>
      </c>
      <c r="C137" s="37"/>
      <c r="D137" s="37">
        <v>1</v>
      </c>
      <c r="E137" s="47" t="s">
        <v>185</v>
      </c>
      <c r="F137" s="38">
        <v>283834591.15</v>
      </c>
      <c r="G137" s="38">
        <v>284359628.65</v>
      </c>
      <c r="H137" s="38">
        <v>285449279.87</v>
      </c>
      <c r="I137" s="38">
        <v>275389894.34</v>
      </c>
      <c r="J137" s="38">
        <f t="shared" si="3"/>
        <v>-1614688.7200000286</v>
      </c>
      <c r="K137" s="38">
        <f t="shared" si="4"/>
        <v>8969734.310000002</v>
      </c>
      <c r="L137" s="38">
        <v>19092536.8</v>
      </c>
      <c r="M137" s="38">
        <v>28675553.39</v>
      </c>
      <c r="N137" s="38">
        <v>17477848.08</v>
      </c>
      <c r="O137" s="38">
        <v>17472650.58</v>
      </c>
      <c r="P137" s="38">
        <v>83568524.64</v>
      </c>
      <c r="Q137" s="38">
        <v>0</v>
      </c>
    </row>
    <row r="138" spans="1:17" ht="13.5">
      <c r="A138" s="37" t="s">
        <v>64</v>
      </c>
      <c r="B138" s="37">
        <v>1016022</v>
      </c>
      <c r="C138" s="37"/>
      <c r="D138" s="37">
        <v>2</v>
      </c>
      <c r="E138" s="47" t="s">
        <v>186</v>
      </c>
      <c r="F138" s="38">
        <v>13729099.8</v>
      </c>
      <c r="G138" s="38">
        <v>13733707.61</v>
      </c>
      <c r="H138" s="38">
        <v>14691663.88</v>
      </c>
      <c r="I138" s="38">
        <v>14348261.54</v>
      </c>
      <c r="J138" s="38">
        <f aca="true" t="shared" si="5" ref="J138:J201">+F138-H138</f>
        <v>-962564.0800000001</v>
      </c>
      <c r="K138" s="38">
        <f aca="true" t="shared" si="6" ref="K138:K201">+G138-I138</f>
        <v>-614553.9299999997</v>
      </c>
      <c r="L138" s="38">
        <v>1471642</v>
      </c>
      <c r="M138" s="38">
        <v>1523847.69</v>
      </c>
      <c r="N138" s="38">
        <v>509077.92</v>
      </c>
      <c r="O138" s="38">
        <v>509077.92</v>
      </c>
      <c r="P138" s="38">
        <v>6076857.12</v>
      </c>
      <c r="Q138" s="38">
        <v>0</v>
      </c>
    </row>
    <row r="139" spans="1:17" ht="13.5">
      <c r="A139" s="37" t="s">
        <v>64</v>
      </c>
      <c r="B139" s="37">
        <v>1016032</v>
      </c>
      <c r="C139" s="37"/>
      <c r="D139" s="37">
        <v>2</v>
      </c>
      <c r="E139" s="47" t="s">
        <v>187</v>
      </c>
      <c r="F139" s="38">
        <v>13443135.7</v>
      </c>
      <c r="G139" s="38">
        <v>13310547.24</v>
      </c>
      <c r="H139" s="38">
        <v>16363769.5</v>
      </c>
      <c r="I139" s="38">
        <v>15835719.66</v>
      </c>
      <c r="J139" s="38">
        <f t="shared" si="5"/>
        <v>-2920633.8000000007</v>
      </c>
      <c r="K139" s="38">
        <f t="shared" si="6"/>
        <v>-2525172.42</v>
      </c>
      <c r="L139" s="38">
        <v>3939343</v>
      </c>
      <c r="M139" s="38">
        <v>4057928.99</v>
      </c>
      <c r="N139" s="38">
        <v>1018709.2</v>
      </c>
      <c r="O139" s="38">
        <v>1017569.2</v>
      </c>
      <c r="P139" s="38">
        <v>3638207</v>
      </c>
      <c r="Q139" s="38">
        <v>0</v>
      </c>
    </row>
    <row r="140" spans="1:17" ht="13.5">
      <c r="A140" s="37" t="s">
        <v>64</v>
      </c>
      <c r="B140" s="37">
        <v>1016042</v>
      </c>
      <c r="C140" s="37"/>
      <c r="D140" s="37">
        <v>2</v>
      </c>
      <c r="E140" s="47" t="s">
        <v>188</v>
      </c>
      <c r="F140" s="38">
        <v>23866945.37</v>
      </c>
      <c r="G140" s="38">
        <v>24126792.84</v>
      </c>
      <c r="H140" s="38">
        <v>25217287.37</v>
      </c>
      <c r="I140" s="38">
        <v>24247158.2</v>
      </c>
      <c r="J140" s="38">
        <f t="shared" si="5"/>
        <v>-1350342</v>
      </c>
      <c r="K140" s="38">
        <f t="shared" si="6"/>
        <v>-120365.3599999994</v>
      </c>
      <c r="L140" s="38">
        <v>1841039</v>
      </c>
      <c r="M140" s="38">
        <v>1944557.09</v>
      </c>
      <c r="N140" s="38">
        <v>490697</v>
      </c>
      <c r="O140" s="38">
        <v>490696.48</v>
      </c>
      <c r="P140" s="38">
        <v>4940995.68</v>
      </c>
      <c r="Q140" s="38">
        <v>0</v>
      </c>
    </row>
    <row r="141" spans="1:17" ht="13.5">
      <c r="A141" s="37" t="s">
        <v>64</v>
      </c>
      <c r="B141" s="37">
        <v>1016052</v>
      </c>
      <c r="C141" s="37"/>
      <c r="D141" s="37">
        <v>2</v>
      </c>
      <c r="E141" s="47" t="s">
        <v>189</v>
      </c>
      <c r="F141" s="38">
        <v>20037055.17</v>
      </c>
      <c r="G141" s="38">
        <v>20242419.39</v>
      </c>
      <c r="H141" s="38">
        <v>22610547.17</v>
      </c>
      <c r="I141" s="38">
        <v>21565664.19</v>
      </c>
      <c r="J141" s="38">
        <f t="shared" si="5"/>
        <v>-2573492</v>
      </c>
      <c r="K141" s="38">
        <f t="shared" si="6"/>
        <v>-1323244.8000000007</v>
      </c>
      <c r="L141" s="38">
        <v>3123492</v>
      </c>
      <c r="M141" s="38">
        <v>3162495.65</v>
      </c>
      <c r="N141" s="38">
        <v>550000</v>
      </c>
      <c r="O141" s="38">
        <v>550000</v>
      </c>
      <c r="P141" s="38">
        <v>7758156.6</v>
      </c>
      <c r="Q141" s="38">
        <v>0</v>
      </c>
    </row>
    <row r="142" spans="1:17" ht="13.5">
      <c r="A142" s="37" t="s">
        <v>64</v>
      </c>
      <c r="B142" s="37">
        <v>1016062</v>
      </c>
      <c r="C142" s="37"/>
      <c r="D142" s="37">
        <v>2</v>
      </c>
      <c r="E142" s="47" t="s">
        <v>190</v>
      </c>
      <c r="F142" s="38">
        <v>37625585.87</v>
      </c>
      <c r="G142" s="38">
        <v>37811953.43</v>
      </c>
      <c r="H142" s="38">
        <v>45288132.99</v>
      </c>
      <c r="I142" s="38">
        <v>43366178.89</v>
      </c>
      <c r="J142" s="38">
        <f t="shared" si="5"/>
        <v>-7662547.120000005</v>
      </c>
      <c r="K142" s="38">
        <f t="shared" si="6"/>
        <v>-5554225.460000001</v>
      </c>
      <c r="L142" s="38">
        <v>8523628.8</v>
      </c>
      <c r="M142" s="38">
        <v>8641143.44</v>
      </c>
      <c r="N142" s="38">
        <v>861081.68</v>
      </c>
      <c r="O142" s="38">
        <v>861081.68</v>
      </c>
      <c r="P142" s="38">
        <v>11902166.41</v>
      </c>
      <c r="Q142" s="38">
        <v>0</v>
      </c>
    </row>
    <row r="143" spans="1:17" ht="13.5">
      <c r="A143" s="37" t="s">
        <v>64</v>
      </c>
      <c r="B143" s="37">
        <v>1016072</v>
      </c>
      <c r="C143" s="37"/>
      <c r="D143" s="37">
        <v>2</v>
      </c>
      <c r="E143" s="47" t="s">
        <v>191</v>
      </c>
      <c r="F143" s="38">
        <v>25553503.17</v>
      </c>
      <c r="G143" s="38">
        <v>25425983.41</v>
      </c>
      <c r="H143" s="38">
        <v>26787293.32</v>
      </c>
      <c r="I143" s="38">
        <v>24515388.77</v>
      </c>
      <c r="J143" s="38">
        <f t="shared" si="5"/>
        <v>-1233790.1499999985</v>
      </c>
      <c r="K143" s="38">
        <f t="shared" si="6"/>
        <v>910594.6400000006</v>
      </c>
      <c r="L143" s="38">
        <v>2145940.39</v>
      </c>
      <c r="M143" s="38">
        <v>1771034.05</v>
      </c>
      <c r="N143" s="38">
        <v>912150.24</v>
      </c>
      <c r="O143" s="38">
        <v>912150.24</v>
      </c>
      <c r="P143" s="38">
        <v>5825391.17</v>
      </c>
      <c r="Q143" s="38">
        <v>0</v>
      </c>
    </row>
    <row r="144" spans="1:17" ht="13.5">
      <c r="A144" s="37" t="s">
        <v>64</v>
      </c>
      <c r="B144" s="37">
        <v>1016082</v>
      </c>
      <c r="C144" s="37"/>
      <c r="D144" s="37">
        <v>2</v>
      </c>
      <c r="E144" s="47" t="s">
        <v>192</v>
      </c>
      <c r="F144" s="38">
        <v>23655123</v>
      </c>
      <c r="G144" s="38">
        <v>23471697.72</v>
      </c>
      <c r="H144" s="38">
        <v>25787809</v>
      </c>
      <c r="I144" s="38">
        <v>24510656.01</v>
      </c>
      <c r="J144" s="38">
        <f t="shared" si="5"/>
        <v>-2132686</v>
      </c>
      <c r="K144" s="38">
        <f t="shared" si="6"/>
        <v>-1038958.2900000028</v>
      </c>
      <c r="L144" s="38">
        <v>2968139.1</v>
      </c>
      <c r="M144" s="38">
        <v>2959635.89</v>
      </c>
      <c r="N144" s="38">
        <v>835453.1</v>
      </c>
      <c r="O144" s="38">
        <v>818994.15</v>
      </c>
      <c r="P144" s="38">
        <v>7313546.64</v>
      </c>
      <c r="Q144" s="38">
        <v>0</v>
      </c>
    </row>
    <row r="145" spans="1:17" ht="13.5">
      <c r="A145" s="37" t="s">
        <v>64</v>
      </c>
      <c r="B145" s="37">
        <v>1016092</v>
      </c>
      <c r="C145" s="37"/>
      <c r="D145" s="37">
        <v>2</v>
      </c>
      <c r="E145" s="47" t="s">
        <v>185</v>
      </c>
      <c r="F145" s="38">
        <v>56059263.16</v>
      </c>
      <c r="G145" s="38">
        <v>56846301.54</v>
      </c>
      <c r="H145" s="38">
        <v>75463741.79</v>
      </c>
      <c r="I145" s="38">
        <v>70420071.2</v>
      </c>
      <c r="J145" s="38">
        <f t="shared" si="5"/>
        <v>-19404478.63000001</v>
      </c>
      <c r="K145" s="38">
        <f t="shared" si="6"/>
        <v>-13573769.660000004</v>
      </c>
      <c r="L145" s="38">
        <v>21579501.79</v>
      </c>
      <c r="M145" s="38">
        <v>17584238.18</v>
      </c>
      <c r="N145" s="38">
        <v>2175023.16</v>
      </c>
      <c r="O145" s="38">
        <v>2039723.11</v>
      </c>
      <c r="P145" s="38">
        <v>25512842.86</v>
      </c>
      <c r="Q145" s="38">
        <v>0</v>
      </c>
    </row>
    <row r="146" spans="1:17" ht="13.5">
      <c r="A146" s="37" t="s">
        <v>64</v>
      </c>
      <c r="B146" s="37">
        <v>1016102</v>
      </c>
      <c r="C146" s="37"/>
      <c r="D146" s="37">
        <v>2</v>
      </c>
      <c r="E146" s="47" t="s">
        <v>193</v>
      </c>
      <c r="F146" s="38">
        <v>44537321.34</v>
      </c>
      <c r="G146" s="38">
        <v>44263682.35</v>
      </c>
      <c r="H146" s="38">
        <v>47404926.83</v>
      </c>
      <c r="I146" s="38">
        <v>45505423.9</v>
      </c>
      <c r="J146" s="38">
        <f t="shared" si="5"/>
        <v>-2867605.4899999946</v>
      </c>
      <c r="K146" s="38">
        <f t="shared" si="6"/>
        <v>-1241741.549999997</v>
      </c>
      <c r="L146" s="38">
        <v>6482100.13</v>
      </c>
      <c r="M146" s="38">
        <v>5495580.57</v>
      </c>
      <c r="N146" s="38">
        <v>3614494.64</v>
      </c>
      <c r="O146" s="38">
        <v>3506142.64</v>
      </c>
      <c r="P146" s="38">
        <v>13698232.92</v>
      </c>
      <c r="Q146" s="38">
        <v>0</v>
      </c>
    </row>
    <row r="147" spans="1:17" ht="13.5">
      <c r="A147" s="37" t="s">
        <v>64</v>
      </c>
      <c r="B147" s="37">
        <v>1016112</v>
      </c>
      <c r="C147" s="37"/>
      <c r="D147" s="37">
        <v>2</v>
      </c>
      <c r="E147" s="47" t="s">
        <v>194</v>
      </c>
      <c r="F147" s="38">
        <v>19059310.22</v>
      </c>
      <c r="G147" s="38">
        <v>19012186.57</v>
      </c>
      <c r="H147" s="38">
        <v>22941694.86</v>
      </c>
      <c r="I147" s="38">
        <v>19718342.16</v>
      </c>
      <c r="J147" s="38">
        <f t="shared" si="5"/>
        <v>-3882384.6400000006</v>
      </c>
      <c r="K147" s="38">
        <f t="shared" si="6"/>
        <v>-706155.5899999999</v>
      </c>
      <c r="L147" s="38">
        <v>4296800</v>
      </c>
      <c r="M147" s="38">
        <v>3208005</v>
      </c>
      <c r="N147" s="38">
        <v>414415.36</v>
      </c>
      <c r="O147" s="38">
        <v>407207.68</v>
      </c>
      <c r="P147" s="38">
        <v>2512411.01</v>
      </c>
      <c r="Q147" s="38">
        <v>0</v>
      </c>
    </row>
    <row r="148" spans="1:17" ht="13.5">
      <c r="A148" s="37" t="s">
        <v>64</v>
      </c>
      <c r="B148" s="37">
        <v>1017012</v>
      </c>
      <c r="C148" s="37"/>
      <c r="D148" s="37">
        <v>2</v>
      </c>
      <c r="E148" s="47" t="s">
        <v>195</v>
      </c>
      <c r="F148" s="38">
        <v>22544007.01</v>
      </c>
      <c r="G148" s="38">
        <v>22580566.98</v>
      </c>
      <c r="H148" s="38">
        <v>23604543.01</v>
      </c>
      <c r="I148" s="38">
        <v>22789738.06</v>
      </c>
      <c r="J148" s="38">
        <f t="shared" si="5"/>
        <v>-1060536</v>
      </c>
      <c r="K148" s="38">
        <f t="shared" si="6"/>
        <v>-209171.0799999982</v>
      </c>
      <c r="L148" s="38">
        <v>1899708</v>
      </c>
      <c r="M148" s="38">
        <v>2666012.82</v>
      </c>
      <c r="N148" s="38">
        <v>839172</v>
      </c>
      <c r="O148" s="38">
        <v>839172</v>
      </c>
      <c r="P148" s="38">
        <v>2068537</v>
      </c>
      <c r="Q148" s="38">
        <v>0</v>
      </c>
    </row>
    <row r="149" spans="1:17" ht="13.5">
      <c r="A149" s="37" t="s">
        <v>64</v>
      </c>
      <c r="B149" s="37">
        <v>1017022</v>
      </c>
      <c r="C149" s="37"/>
      <c r="D149" s="37">
        <v>2</v>
      </c>
      <c r="E149" s="47" t="s">
        <v>196</v>
      </c>
      <c r="F149" s="38">
        <v>20584787.21</v>
      </c>
      <c r="G149" s="38">
        <v>20305703.1</v>
      </c>
      <c r="H149" s="38">
        <v>22943797.8</v>
      </c>
      <c r="I149" s="38">
        <v>21071937.93</v>
      </c>
      <c r="J149" s="38">
        <f t="shared" si="5"/>
        <v>-2359010.59</v>
      </c>
      <c r="K149" s="38">
        <f t="shared" si="6"/>
        <v>-766234.8299999982</v>
      </c>
      <c r="L149" s="38">
        <v>3161233.59</v>
      </c>
      <c r="M149" s="38">
        <v>2209010.59</v>
      </c>
      <c r="N149" s="38">
        <v>802223</v>
      </c>
      <c r="O149" s="38">
        <v>802223</v>
      </c>
      <c r="P149" s="38">
        <v>3175000</v>
      </c>
      <c r="Q149" s="38">
        <v>0</v>
      </c>
    </row>
    <row r="150" spans="1:17" ht="13.5">
      <c r="A150" s="37" t="s">
        <v>64</v>
      </c>
      <c r="B150" s="37">
        <v>1017032</v>
      </c>
      <c r="C150" s="37"/>
      <c r="D150" s="37">
        <v>2</v>
      </c>
      <c r="E150" s="47" t="s">
        <v>197</v>
      </c>
      <c r="F150" s="38">
        <v>18343194.42</v>
      </c>
      <c r="G150" s="38">
        <v>17539215.47</v>
      </c>
      <c r="H150" s="38">
        <v>20480730.42</v>
      </c>
      <c r="I150" s="38">
        <v>19283787.7</v>
      </c>
      <c r="J150" s="38">
        <f t="shared" si="5"/>
        <v>-2137536</v>
      </c>
      <c r="K150" s="38">
        <f t="shared" si="6"/>
        <v>-1744572.2300000004</v>
      </c>
      <c r="L150" s="38">
        <v>2861614.6</v>
      </c>
      <c r="M150" s="38">
        <v>2693259.46</v>
      </c>
      <c r="N150" s="38">
        <v>724078.6</v>
      </c>
      <c r="O150" s="38">
        <v>724078.6</v>
      </c>
      <c r="P150" s="38">
        <v>7496222.17</v>
      </c>
      <c r="Q150" s="38">
        <v>0</v>
      </c>
    </row>
    <row r="151" spans="1:17" ht="13.5">
      <c r="A151" s="37" t="s">
        <v>64</v>
      </c>
      <c r="B151" s="37">
        <v>1017042</v>
      </c>
      <c r="C151" s="37"/>
      <c r="D151" s="37">
        <v>2</v>
      </c>
      <c r="E151" s="47" t="s">
        <v>198</v>
      </c>
      <c r="F151" s="38">
        <v>24327525.93</v>
      </c>
      <c r="G151" s="38">
        <v>24061951.63</v>
      </c>
      <c r="H151" s="38">
        <v>24585930.93</v>
      </c>
      <c r="I151" s="38">
        <v>23706604.77</v>
      </c>
      <c r="J151" s="38">
        <f t="shared" si="5"/>
        <v>-258405</v>
      </c>
      <c r="K151" s="38">
        <f t="shared" si="6"/>
        <v>355346.8599999994</v>
      </c>
      <c r="L151" s="38">
        <v>867354.72</v>
      </c>
      <c r="M151" s="38">
        <v>1337366.26</v>
      </c>
      <c r="N151" s="38">
        <v>608949.72</v>
      </c>
      <c r="O151" s="38">
        <v>608949.72</v>
      </c>
      <c r="P151" s="38">
        <v>11408732.11</v>
      </c>
      <c r="Q151" s="38">
        <v>0</v>
      </c>
    </row>
    <row r="152" spans="1:17" ht="13.5">
      <c r="A152" s="37" t="s">
        <v>64</v>
      </c>
      <c r="B152" s="37">
        <v>1017052</v>
      </c>
      <c r="C152" s="37"/>
      <c r="D152" s="37">
        <v>2</v>
      </c>
      <c r="E152" s="47" t="s">
        <v>199</v>
      </c>
      <c r="F152" s="38">
        <v>25889385.99</v>
      </c>
      <c r="G152" s="38">
        <v>24955309.03</v>
      </c>
      <c r="H152" s="38">
        <v>28114079.99</v>
      </c>
      <c r="I152" s="38">
        <v>26304068.12</v>
      </c>
      <c r="J152" s="38">
        <f t="shared" si="5"/>
        <v>-2224694</v>
      </c>
      <c r="K152" s="38">
        <f t="shared" si="6"/>
        <v>-1348759.0899999999</v>
      </c>
      <c r="L152" s="38">
        <v>3022074</v>
      </c>
      <c r="M152" s="38">
        <v>3209491.23</v>
      </c>
      <c r="N152" s="38">
        <v>797380</v>
      </c>
      <c r="O152" s="38">
        <v>797380</v>
      </c>
      <c r="P152" s="38">
        <v>7347305</v>
      </c>
      <c r="Q152" s="38">
        <v>0</v>
      </c>
    </row>
    <row r="153" spans="1:17" ht="13.5">
      <c r="A153" s="37" t="s">
        <v>64</v>
      </c>
      <c r="B153" s="37">
        <v>1017062</v>
      </c>
      <c r="C153" s="37"/>
      <c r="D153" s="37">
        <v>2</v>
      </c>
      <c r="E153" s="47" t="s">
        <v>200</v>
      </c>
      <c r="F153" s="38">
        <v>19992336.25</v>
      </c>
      <c r="G153" s="38">
        <v>20169572.89</v>
      </c>
      <c r="H153" s="38">
        <v>20551170.72</v>
      </c>
      <c r="I153" s="38">
        <v>19724224.03</v>
      </c>
      <c r="J153" s="38">
        <f t="shared" si="5"/>
        <v>-558834.4699999988</v>
      </c>
      <c r="K153" s="38">
        <f t="shared" si="6"/>
        <v>445348.8599999994</v>
      </c>
      <c r="L153" s="38">
        <v>1128834.47</v>
      </c>
      <c r="M153" s="38">
        <v>1128834.47</v>
      </c>
      <c r="N153" s="38">
        <v>570000</v>
      </c>
      <c r="O153" s="38">
        <v>570000</v>
      </c>
      <c r="P153" s="38">
        <v>5150000</v>
      </c>
      <c r="Q153" s="38">
        <v>0</v>
      </c>
    </row>
    <row r="154" spans="1:17" ht="13.5">
      <c r="A154" s="37" t="s">
        <v>64</v>
      </c>
      <c r="B154" s="37">
        <v>1017072</v>
      </c>
      <c r="C154" s="37"/>
      <c r="D154" s="37">
        <v>2</v>
      </c>
      <c r="E154" s="47" t="s">
        <v>201</v>
      </c>
      <c r="F154" s="38">
        <v>30983249.37</v>
      </c>
      <c r="G154" s="38">
        <v>30283210.59</v>
      </c>
      <c r="H154" s="38">
        <v>34578083.57</v>
      </c>
      <c r="I154" s="38">
        <v>32043095.46</v>
      </c>
      <c r="J154" s="38">
        <f t="shared" si="5"/>
        <v>-3594834.1999999993</v>
      </c>
      <c r="K154" s="38">
        <f t="shared" si="6"/>
        <v>-1759884.870000001</v>
      </c>
      <c r="L154" s="38">
        <v>4959218.2</v>
      </c>
      <c r="M154" s="38">
        <v>3631510.62</v>
      </c>
      <c r="N154" s="38">
        <v>1364384</v>
      </c>
      <c r="O154" s="38">
        <v>1364384</v>
      </c>
      <c r="P154" s="38">
        <v>7018003.51</v>
      </c>
      <c r="Q154" s="38">
        <v>0</v>
      </c>
    </row>
    <row r="155" spans="1:17" ht="13.5">
      <c r="A155" s="37" t="s">
        <v>64</v>
      </c>
      <c r="B155" s="37">
        <v>1017082</v>
      </c>
      <c r="C155" s="37"/>
      <c r="D155" s="37">
        <v>2</v>
      </c>
      <c r="E155" s="47" t="s">
        <v>202</v>
      </c>
      <c r="F155" s="38">
        <v>15162471.7</v>
      </c>
      <c r="G155" s="38">
        <v>14504823.41</v>
      </c>
      <c r="H155" s="38">
        <v>15686120.84</v>
      </c>
      <c r="I155" s="38">
        <v>13791925.32</v>
      </c>
      <c r="J155" s="38">
        <f t="shared" si="5"/>
        <v>-523649.1400000006</v>
      </c>
      <c r="K155" s="38">
        <f t="shared" si="6"/>
        <v>712898.0899999999</v>
      </c>
      <c r="L155" s="38">
        <v>994849.14</v>
      </c>
      <c r="M155" s="38">
        <v>201649.14</v>
      </c>
      <c r="N155" s="38">
        <v>471200</v>
      </c>
      <c r="O155" s="38">
        <v>471200</v>
      </c>
      <c r="P155" s="38">
        <v>7848826</v>
      </c>
      <c r="Q155" s="38">
        <v>0</v>
      </c>
    </row>
    <row r="156" spans="1:17" ht="13.5">
      <c r="A156" s="37" t="s">
        <v>64</v>
      </c>
      <c r="B156" s="37">
        <v>1017093</v>
      </c>
      <c r="C156" s="37"/>
      <c r="D156" s="37">
        <v>3</v>
      </c>
      <c r="E156" s="47" t="s">
        <v>203</v>
      </c>
      <c r="F156" s="38">
        <v>132297780.05</v>
      </c>
      <c r="G156" s="38">
        <v>132805214.55</v>
      </c>
      <c r="H156" s="38">
        <v>136005404.54</v>
      </c>
      <c r="I156" s="38">
        <v>127058303.09</v>
      </c>
      <c r="J156" s="38">
        <f t="shared" si="5"/>
        <v>-3707624.4899999946</v>
      </c>
      <c r="K156" s="38">
        <f t="shared" si="6"/>
        <v>5746911.459999993</v>
      </c>
      <c r="L156" s="38">
        <v>12885934.1</v>
      </c>
      <c r="M156" s="38">
        <v>12297138.71</v>
      </c>
      <c r="N156" s="38">
        <v>9178309.61</v>
      </c>
      <c r="O156" s="38">
        <v>9148114.22</v>
      </c>
      <c r="P156" s="38">
        <v>30468529.16</v>
      </c>
      <c r="Q156" s="38">
        <v>0</v>
      </c>
    </row>
    <row r="157" spans="1:17" ht="13.5">
      <c r="A157" s="37" t="s">
        <v>64</v>
      </c>
      <c r="B157" s="37">
        <v>1017102</v>
      </c>
      <c r="C157" s="37"/>
      <c r="D157" s="37">
        <v>2</v>
      </c>
      <c r="E157" s="47" t="s">
        <v>204</v>
      </c>
      <c r="F157" s="38">
        <v>29371917.81</v>
      </c>
      <c r="G157" s="38">
        <v>29552754.19</v>
      </c>
      <c r="H157" s="38">
        <v>32456813.76</v>
      </c>
      <c r="I157" s="38">
        <v>30773602.64</v>
      </c>
      <c r="J157" s="38">
        <f t="shared" si="5"/>
        <v>-3084895.950000003</v>
      </c>
      <c r="K157" s="38">
        <f t="shared" si="6"/>
        <v>-1220848.4499999993</v>
      </c>
      <c r="L157" s="38">
        <v>3967770.27</v>
      </c>
      <c r="M157" s="38">
        <v>3967770.27</v>
      </c>
      <c r="N157" s="38">
        <v>882874.32</v>
      </c>
      <c r="O157" s="38">
        <v>882874.32</v>
      </c>
      <c r="P157" s="38">
        <v>4531788.56</v>
      </c>
      <c r="Q157" s="38">
        <v>0</v>
      </c>
    </row>
    <row r="158" spans="1:17" ht="13.5">
      <c r="A158" s="37" t="s">
        <v>64</v>
      </c>
      <c r="B158" s="37">
        <v>1018012</v>
      </c>
      <c r="C158" s="37"/>
      <c r="D158" s="37">
        <v>2</v>
      </c>
      <c r="E158" s="47" t="s">
        <v>205</v>
      </c>
      <c r="F158" s="38">
        <v>17765657.79</v>
      </c>
      <c r="G158" s="38">
        <v>17961704.97</v>
      </c>
      <c r="H158" s="38">
        <v>18656765.37</v>
      </c>
      <c r="I158" s="38">
        <v>18046815.85</v>
      </c>
      <c r="J158" s="38">
        <f t="shared" si="5"/>
        <v>-891107.5800000019</v>
      </c>
      <c r="K158" s="38">
        <f t="shared" si="6"/>
        <v>-85110.88000000268</v>
      </c>
      <c r="L158" s="38">
        <v>1300696.78</v>
      </c>
      <c r="M158" s="38">
        <v>1300696.78</v>
      </c>
      <c r="N158" s="38">
        <v>409589.2</v>
      </c>
      <c r="O158" s="38">
        <v>409589.2</v>
      </c>
      <c r="P158" s="38">
        <v>3097630.85</v>
      </c>
      <c r="Q158" s="38">
        <v>0</v>
      </c>
    </row>
    <row r="159" spans="1:17" ht="13.5">
      <c r="A159" s="37" t="s">
        <v>64</v>
      </c>
      <c r="B159" s="37">
        <v>1018022</v>
      </c>
      <c r="C159" s="37"/>
      <c r="D159" s="37">
        <v>2</v>
      </c>
      <c r="E159" s="47" t="s">
        <v>206</v>
      </c>
      <c r="F159" s="38">
        <v>16474238.07</v>
      </c>
      <c r="G159" s="38">
        <v>16351257.37</v>
      </c>
      <c r="H159" s="38">
        <v>18473431.07</v>
      </c>
      <c r="I159" s="38">
        <v>18179993.02</v>
      </c>
      <c r="J159" s="38">
        <f t="shared" si="5"/>
        <v>-1999193</v>
      </c>
      <c r="K159" s="38">
        <f t="shared" si="6"/>
        <v>-1828735.6500000004</v>
      </c>
      <c r="L159" s="38">
        <v>2314211.9</v>
      </c>
      <c r="M159" s="38">
        <v>2577876.37</v>
      </c>
      <c r="N159" s="38">
        <v>315018.9</v>
      </c>
      <c r="O159" s="38">
        <v>315018.92</v>
      </c>
      <c r="P159" s="38">
        <v>3727042.88</v>
      </c>
      <c r="Q159" s="38">
        <v>0</v>
      </c>
    </row>
    <row r="160" spans="1:17" ht="13.5">
      <c r="A160" s="37" t="s">
        <v>64</v>
      </c>
      <c r="B160" s="37">
        <v>1018032</v>
      </c>
      <c r="C160" s="37"/>
      <c r="D160" s="37">
        <v>2</v>
      </c>
      <c r="E160" s="47" t="s">
        <v>207</v>
      </c>
      <c r="F160" s="38">
        <v>27950848.87</v>
      </c>
      <c r="G160" s="38">
        <v>27769330.77</v>
      </c>
      <c r="H160" s="38">
        <v>27954160.87</v>
      </c>
      <c r="I160" s="38">
        <v>27138306.24</v>
      </c>
      <c r="J160" s="38">
        <f t="shared" si="5"/>
        <v>-3312</v>
      </c>
      <c r="K160" s="38">
        <f t="shared" si="6"/>
        <v>631024.5300000012</v>
      </c>
      <c r="L160" s="38">
        <v>2946326</v>
      </c>
      <c r="M160" s="38">
        <v>4060803.87</v>
      </c>
      <c r="N160" s="38">
        <v>2943014</v>
      </c>
      <c r="O160" s="38">
        <v>952870</v>
      </c>
      <c r="P160" s="38">
        <v>7142102</v>
      </c>
      <c r="Q160" s="38">
        <v>0</v>
      </c>
    </row>
    <row r="161" spans="1:17" ht="13.5">
      <c r="A161" s="37" t="s">
        <v>64</v>
      </c>
      <c r="B161" s="37">
        <v>1018042</v>
      </c>
      <c r="C161" s="37"/>
      <c r="D161" s="37">
        <v>2</v>
      </c>
      <c r="E161" s="47" t="s">
        <v>208</v>
      </c>
      <c r="F161" s="38">
        <v>20818514.66</v>
      </c>
      <c r="G161" s="38">
        <v>21073418.23</v>
      </c>
      <c r="H161" s="38">
        <v>24299320.71</v>
      </c>
      <c r="I161" s="38">
        <v>20753277.86</v>
      </c>
      <c r="J161" s="38">
        <f t="shared" si="5"/>
        <v>-3480806.0500000007</v>
      </c>
      <c r="K161" s="38">
        <f t="shared" si="6"/>
        <v>320140.37000000104</v>
      </c>
      <c r="L161" s="38">
        <v>4405806.05</v>
      </c>
      <c r="M161" s="38">
        <v>4403969.05</v>
      </c>
      <c r="N161" s="38">
        <v>925000</v>
      </c>
      <c r="O161" s="38">
        <v>924436</v>
      </c>
      <c r="P161" s="38">
        <v>4519727</v>
      </c>
      <c r="Q161" s="38">
        <v>0</v>
      </c>
    </row>
    <row r="162" spans="1:17" ht="13.5">
      <c r="A162" s="37" t="s">
        <v>64</v>
      </c>
      <c r="B162" s="37">
        <v>1018052</v>
      </c>
      <c r="C162" s="37"/>
      <c r="D162" s="37">
        <v>2</v>
      </c>
      <c r="E162" s="47" t="s">
        <v>209</v>
      </c>
      <c r="F162" s="38">
        <v>18438180.29</v>
      </c>
      <c r="G162" s="38">
        <v>18430361.74</v>
      </c>
      <c r="H162" s="38">
        <v>19139797.29</v>
      </c>
      <c r="I162" s="38">
        <v>18428916.8</v>
      </c>
      <c r="J162" s="38">
        <f t="shared" si="5"/>
        <v>-701617</v>
      </c>
      <c r="K162" s="38">
        <f t="shared" si="6"/>
        <v>1444.9399999976158</v>
      </c>
      <c r="L162" s="38">
        <v>1524857</v>
      </c>
      <c r="M162" s="38">
        <v>1528304.95</v>
      </c>
      <c r="N162" s="38">
        <v>823240</v>
      </c>
      <c r="O162" s="38">
        <v>823240</v>
      </c>
      <c r="P162" s="38">
        <v>6504053</v>
      </c>
      <c r="Q162" s="38">
        <v>0</v>
      </c>
    </row>
    <row r="163" spans="1:17" ht="13.5">
      <c r="A163" s="37" t="s">
        <v>64</v>
      </c>
      <c r="B163" s="37">
        <v>1018062</v>
      </c>
      <c r="C163" s="37"/>
      <c r="D163" s="37">
        <v>2</v>
      </c>
      <c r="E163" s="47" t="s">
        <v>210</v>
      </c>
      <c r="F163" s="38">
        <v>22804624.39</v>
      </c>
      <c r="G163" s="38">
        <v>22655486.58</v>
      </c>
      <c r="H163" s="38">
        <v>26258733.97</v>
      </c>
      <c r="I163" s="38">
        <v>24971249.14</v>
      </c>
      <c r="J163" s="38">
        <f t="shared" si="5"/>
        <v>-3454109.579999998</v>
      </c>
      <c r="K163" s="38">
        <f t="shared" si="6"/>
        <v>-2315762.5600000024</v>
      </c>
      <c r="L163" s="38">
        <v>3764109.58</v>
      </c>
      <c r="M163" s="38">
        <v>3127648.7</v>
      </c>
      <c r="N163" s="38">
        <v>310000</v>
      </c>
      <c r="O163" s="38">
        <v>310000</v>
      </c>
      <c r="P163" s="38">
        <v>0</v>
      </c>
      <c r="Q163" s="38">
        <v>0</v>
      </c>
    </row>
    <row r="164" spans="1:17" ht="13.5">
      <c r="A164" s="37" t="s">
        <v>64</v>
      </c>
      <c r="B164" s="37">
        <v>1018073</v>
      </c>
      <c r="C164" s="37"/>
      <c r="D164" s="37">
        <v>3</v>
      </c>
      <c r="E164" s="47" t="s">
        <v>211</v>
      </c>
      <c r="F164" s="38">
        <v>66706272.49</v>
      </c>
      <c r="G164" s="38">
        <v>67084414.54</v>
      </c>
      <c r="H164" s="38">
        <v>75002186.07</v>
      </c>
      <c r="I164" s="38">
        <v>66968708.57</v>
      </c>
      <c r="J164" s="38">
        <f t="shared" si="5"/>
        <v>-8295913.579999991</v>
      </c>
      <c r="K164" s="38">
        <f t="shared" si="6"/>
        <v>115705.96999999881</v>
      </c>
      <c r="L164" s="38">
        <v>13666715.58</v>
      </c>
      <c r="M164" s="38">
        <v>13616718.06</v>
      </c>
      <c r="N164" s="38">
        <v>5370802</v>
      </c>
      <c r="O164" s="38">
        <v>5370802</v>
      </c>
      <c r="P164" s="38">
        <v>20456848</v>
      </c>
      <c r="Q164" s="38">
        <v>0</v>
      </c>
    </row>
    <row r="165" spans="1:17" ht="13.5">
      <c r="A165" s="37" t="s">
        <v>64</v>
      </c>
      <c r="B165" s="37">
        <v>1019011</v>
      </c>
      <c r="C165" s="37"/>
      <c r="D165" s="37">
        <v>1</v>
      </c>
      <c r="E165" s="47" t="s">
        <v>212</v>
      </c>
      <c r="F165" s="38">
        <v>166620103.49</v>
      </c>
      <c r="G165" s="38">
        <v>166726092.14</v>
      </c>
      <c r="H165" s="38">
        <v>181103016.49</v>
      </c>
      <c r="I165" s="38">
        <v>174053165.72</v>
      </c>
      <c r="J165" s="38">
        <f t="shared" si="5"/>
        <v>-14482913</v>
      </c>
      <c r="K165" s="38">
        <f t="shared" si="6"/>
        <v>-7327073.580000013</v>
      </c>
      <c r="L165" s="38">
        <v>19568729</v>
      </c>
      <c r="M165" s="38">
        <v>21652103.62</v>
      </c>
      <c r="N165" s="38">
        <v>5085816</v>
      </c>
      <c r="O165" s="38">
        <v>5085816</v>
      </c>
      <c r="P165" s="38">
        <v>43290586.16</v>
      </c>
      <c r="Q165" s="38">
        <v>117.58</v>
      </c>
    </row>
    <row r="166" spans="1:17" ht="13.5">
      <c r="A166" s="37" t="s">
        <v>64</v>
      </c>
      <c r="B166" s="37">
        <v>1019023</v>
      </c>
      <c r="C166" s="37"/>
      <c r="D166" s="37">
        <v>3</v>
      </c>
      <c r="E166" s="47" t="s">
        <v>213</v>
      </c>
      <c r="F166" s="38">
        <v>29417350.76</v>
      </c>
      <c r="G166" s="38">
        <v>29521713.3</v>
      </c>
      <c r="H166" s="38">
        <v>30549672.26</v>
      </c>
      <c r="I166" s="38">
        <v>29298733.32</v>
      </c>
      <c r="J166" s="38">
        <f t="shared" si="5"/>
        <v>-1132321.5</v>
      </c>
      <c r="K166" s="38">
        <f t="shared" si="6"/>
        <v>222979.98000000045</v>
      </c>
      <c r="L166" s="38">
        <v>1652066.5</v>
      </c>
      <c r="M166" s="38">
        <v>1652066.5</v>
      </c>
      <c r="N166" s="38">
        <v>519745</v>
      </c>
      <c r="O166" s="38">
        <v>519745</v>
      </c>
      <c r="P166" s="38">
        <v>2670589</v>
      </c>
      <c r="Q166" s="38">
        <v>0</v>
      </c>
    </row>
    <row r="167" spans="1:17" ht="13.5">
      <c r="A167" s="37" t="s">
        <v>64</v>
      </c>
      <c r="B167" s="37">
        <v>1019032</v>
      </c>
      <c r="C167" s="37"/>
      <c r="D167" s="37">
        <v>2</v>
      </c>
      <c r="E167" s="47" t="s">
        <v>214</v>
      </c>
      <c r="F167" s="38">
        <v>22620714.56</v>
      </c>
      <c r="G167" s="38">
        <v>22658767.25</v>
      </c>
      <c r="H167" s="38">
        <v>26839066.56</v>
      </c>
      <c r="I167" s="38">
        <v>22854262.34</v>
      </c>
      <c r="J167" s="38">
        <f t="shared" si="5"/>
        <v>-4218352</v>
      </c>
      <c r="K167" s="38">
        <f t="shared" si="6"/>
        <v>-195495.08999999985</v>
      </c>
      <c r="L167" s="38">
        <v>4563352</v>
      </c>
      <c r="M167" s="38">
        <v>2249228.11</v>
      </c>
      <c r="N167" s="38">
        <v>345000</v>
      </c>
      <c r="O167" s="38">
        <v>345000</v>
      </c>
      <c r="P167" s="38">
        <v>1750592.94</v>
      </c>
      <c r="Q167" s="38">
        <v>0</v>
      </c>
    </row>
    <row r="168" spans="1:17" ht="13.5">
      <c r="A168" s="37" t="s">
        <v>64</v>
      </c>
      <c r="B168" s="37">
        <v>1019042</v>
      </c>
      <c r="C168" s="37"/>
      <c r="D168" s="37">
        <v>2</v>
      </c>
      <c r="E168" s="47" t="s">
        <v>212</v>
      </c>
      <c r="F168" s="38">
        <v>50115501.75</v>
      </c>
      <c r="G168" s="38">
        <v>51791183.42</v>
      </c>
      <c r="H168" s="38">
        <v>58009545.49</v>
      </c>
      <c r="I168" s="38">
        <v>55951918.73</v>
      </c>
      <c r="J168" s="38">
        <f t="shared" si="5"/>
        <v>-7894043.740000002</v>
      </c>
      <c r="K168" s="38">
        <f t="shared" si="6"/>
        <v>-4160735.309999995</v>
      </c>
      <c r="L168" s="38">
        <v>8799313.74</v>
      </c>
      <c r="M168" s="38">
        <v>8932035.14</v>
      </c>
      <c r="N168" s="38">
        <v>905270</v>
      </c>
      <c r="O168" s="38">
        <v>905270</v>
      </c>
      <c r="P168" s="38">
        <v>9213094.72</v>
      </c>
      <c r="Q168" s="38">
        <v>0</v>
      </c>
    </row>
    <row r="169" spans="1:17" ht="13.5">
      <c r="A169" s="37" t="s">
        <v>64</v>
      </c>
      <c r="B169" s="37">
        <v>1020011</v>
      </c>
      <c r="C169" s="37"/>
      <c r="D169" s="37">
        <v>1</v>
      </c>
      <c r="E169" s="47" t="s">
        <v>215</v>
      </c>
      <c r="F169" s="38">
        <v>59531739.63</v>
      </c>
      <c r="G169" s="38">
        <v>55976164.04</v>
      </c>
      <c r="H169" s="38">
        <v>60469639.89</v>
      </c>
      <c r="I169" s="38">
        <v>54820275.57</v>
      </c>
      <c r="J169" s="38">
        <f t="shared" si="5"/>
        <v>-937900.2599999979</v>
      </c>
      <c r="K169" s="38">
        <f t="shared" si="6"/>
        <v>1155888.4699999988</v>
      </c>
      <c r="L169" s="38">
        <v>1219900.26</v>
      </c>
      <c r="M169" s="38">
        <v>3619605.72</v>
      </c>
      <c r="N169" s="38">
        <v>282000</v>
      </c>
      <c r="O169" s="38">
        <v>282000</v>
      </c>
      <c r="P169" s="38">
        <v>6678725.34</v>
      </c>
      <c r="Q169" s="38">
        <v>0</v>
      </c>
    </row>
    <row r="170" spans="1:17" ht="13.5">
      <c r="A170" s="37" t="s">
        <v>64</v>
      </c>
      <c r="B170" s="37">
        <v>1020021</v>
      </c>
      <c r="C170" s="37"/>
      <c r="D170" s="37">
        <v>1</v>
      </c>
      <c r="E170" s="47" t="s">
        <v>216</v>
      </c>
      <c r="F170" s="38">
        <v>87764458.88</v>
      </c>
      <c r="G170" s="38">
        <v>81944882.74</v>
      </c>
      <c r="H170" s="38">
        <v>89610486.61</v>
      </c>
      <c r="I170" s="38">
        <v>78842303.63</v>
      </c>
      <c r="J170" s="38">
        <f t="shared" si="5"/>
        <v>-1846027.7300000042</v>
      </c>
      <c r="K170" s="38">
        <f t="shared" si="6"/>
        <v>3102579.1099999994</v>
      </c>
      <c r="L170" s="38">
        <v>3022027.73</v>
      </c>
      <c r="M170" s="38">
        <v>3557902.3</v>
      </c>
      <c r="N170" s="38">
        <v>1176000</v>
      </c>
      <c r="O170" s="38">
        <v>1176000</v>
      </c>
      <c r="P170" s="38">
        <v>3558000</v>
      </c>
      <c r="Q170" s="38">
        <v>0</v>
      </c>
    </row>
    <row r="171" spans="1:17" ht="13.5">
      <c r="A171" s="37" t="s">
        <v>64</v>
      </c>
      <c r="B171" s="37">
        <v>1020031</v>
      </c>
      <c r="C171" s="37"/>
      <c r="D171" s="37">
        <v>1</v>
      </c>
      <c r="E171" s="47" t="s">
        <v>217</v>
      </c>
      <c r="F171" s="38">
        <v>263766102.64</v>
      </c>
      <c r="G171" s="38">
        <v>252180411.86</v>
      </c>
      <c r="H171" s="38">
        <v>279822115.6</v>
      </c>
      <c r="I171" s="38">
        <v>254561784.47</v>
      </c>
      <c r="J171" s="38">
        <f t="shared" si="5"/>
        <v>-16056012.960000038</v>
      </c>
      <c r="K171" s="38">
        <f t="shared" si="6"/>
        <v>-2381372.6099999845</v>
      </c>
      <c r="L171" s="38">
        <v>19696091.88</v>
      </c>
      <c r="M171" s="38">
        <v>20971472.78</v>
      </c>
      <c r="N171" s="38">
        <v>3640078.92</v>
      </c>
      <c r="O171" s="38">
        <v>3640078.92</v>
      </c>
      <c r="P171" s="38">
        <v>33007041.11</v>
      </c>
      <c r="Q171" s="38">
        <v>0</v>
      </c>
    </row>
    <row r="172" spans="1:17" ht="13.5">
      <c r="A172" s="37" t="s">
        <v>64</v>
      </c>
      <c r="B172" s="37">
        <v>1020043</v>
      </c>
      <c r="C172" s="37"/>
      <c r="D172" s="37">
        <v>3</v>
      </c>
      <c r="E172" s="47" t="s">
        <v>218</v>
      </c>
      <c r="F172" s="38">
        <v>144615890.41</v>
      </c>
      <c r="G172" s="38">
        <v>136129959.93</v>
      </c>
      <c r="H172" s="38">
        <v>161077465.52</v>
      </c>
      <c r="I172" s="38">
        <v>137249149.61</v>
      </c>
      <c r="J172" s="38">
        <f t="shared" si="5"/>
        <v>-16461575.110000014</v>
      </c>
      <c r="K172" s="38">
        <f t="shared" si="6"/>
        <v>-1119189.6800000072</v>
      </c>
      <c r="L172" s="38">
        <v>21261575.11</v>
      </c>
      <c r="M172" s="38">
        <v>21261575.11</v>
      </c>
      <c r="N172" s="38">
        <v>4800000</v>
      </c>
      <c r="O172" s="38">
        <v>4800000</v>
      </c>
      <c r="P172" s="38">
        <v>41120000</v>
      </c>
      <c r="Q172" s="38">
        <v>0</v>
      </c>
    </row>
    <row r="173" spans="1:17" ht="13.5">
      <c r="A173" s="37" t="s">
        <v>64</v>
      </c>
      <c r="B173" s="37">
        <v>1020052</v>
      </c>
      <c r="C173" s="37"/>
      <c r="D173" s="37">
        <v>2</v>
      </c>
      <c r="E173" s="47" t="s">
        <v>215</v>
      </c>
      <c r="F173" s="38">
        <v>19316919.35</v>
      </c>
      <c r="G173" s="38">
        <v>19539505.69</v>
      </c>
      <c r="H173" s="38">
        <v>19481919.35</v>
      </c>
      <c r="I173" s="38">
        <v>18729340.12</v>
      </c>
      <c r="J173" s="38">
        <f t="shared" si="5"/>
        <v>-165000</v>
      </c>
      <c r="K173" s="38">
        <f t="shared" si="6"/>
        <v>810165.5700000003</v>
      </c>
      <c r="L173" s="38">
        <v>703537.12</v>
      </c>
      <c r="M173" s="38">
        <v>705224.29</v>
      </c>
      <c r="N173" s="38">
        <v>538537.12</v>
      </c>
      <c r="O173" s="38">
        <v>538537.12</v>
      </c>
      <c r="P173" s="38">
        <v>1849556.48</v>
      </c>
      <c r="Q173" s="38">
        <v>0</v>
      </c>
    </row>
    <row r="174" spans="1:17" ht="13.5">
      <c r="A174" s="37" t="s">
        <v>64</v>
      </c>
      <c r="B174" s="37">
        <v>1020062</v>
      </c>
      <c r="C174" s="37"/>
      <c r="D174" s="37">
        <v>2</v>
      </c>
      <c r="E174" s="47" t="s">
        <v>216</v>
      </c>
      <c r="F174" s="38">
        <v>30335589.69</v>
      </c>
      <c r="G174" s="38">
        <v>30190125.47</v>
      </c>
      <c r="H174" s="38">
        <v>32555589.69</v>
      </c>
      <c r="I174" s="38">
        <v>31125575.72</v>
      </c>
      <c r="J174" s="38">
        <f t="shared" si="5"/>
        <v>-2220000</v>
      </c>
      <c r="K174" s="38">
        <f t="shared" si="6"/>
        <v>-935450.25</v>
      </c>
      <c r="L174" s="38">
        <v>3053041.4</v>
      </c>
      <c r="M174" s="38">
        <v>4326607.17</v>
      </c>
      <c r="N174" s="38">
        <v>833041.4</v>
      </c>
      <c r="O174" s="38">
        <v>833041.4</v>
      </c>
      <c r="P174" s="38">
        <v>4464279.53</v>
      </c>
      <c r="Q174" s="38">
        <v>0</v>
      </c>
    </row>
    <row r="175" spans="1:17" ht="13.5">
      <c r="A175" s="37" t="s">
        <v>64</v>
      </c>
      <c r="B175" s="37">
        <v>1020072</v>
      </c>
      <c r="C175" s="37"/>
      <c r="D175" s="37">
        <v>2</v>
      </c>
      <c r="E175" s="47" t="s">
        <v>219</v>
      </c>
      <c r="F175" s="38">
        <v>27768488.97</v>
      </c>
      <c r="G175" s="38">
        <v>26980984.85</v>
      </c>
      <c r="H175" s="38">
        <v>29163504.62</v>
      </c>
      <c r="I175" s="38">
        <v>27590475.54</v>
      </c>
      <c r="J175" s="38">
        <f t="shared" si="5"/>
        <v>-1395015.6500000022</v>
      </c>
      <c r="K175" s="38">
        <f t="shared" si="6"/>
        <v>-609490.6899999976</v>
      </c>
      <c r="L175" s="38">
        <v>2791153.83</v>
      </c>
      <c r="M175" s="38">
        <v>2791153.83</v>
      </c>
      <c r="N175" s="38">
        <v>1396138.18</v>
      </c>
      <c r="O175" s="38">
        <v>1396137.65</v>
      </c>
      <c r="P175" s="38">
        <v>9728724.29</v>
      </c>
      <c r="Q175" s="38">
        <v>0</v>
      </c>
    </row>
    <row r="176" spans="1:17" ht="13.5">
      <c r="A176" s="37" t="s">
        <v>64</v>
      </c>
      <c r="B176" s="37">
        <v>1020083</v>
      </c>
      <c r="C176" s="37"/>
      <c r="D176" s="37">
        <v>3</v>
      </c>
      <c r="E176" s="47" t="s">
        <v>220</v>
      </c>
      <c r="F176" s="38">
        <v>82043440.36</v>
      </c>
      <c r="G176" s="38">
        <v>83067922.21</v>
      </c>
      <c r="H176" s="38">
        <v>84177369.48</v>
      </c>
      <c r="I176" s="38">
        <v>79076501.6</v>
      </c>
      <c r="J176" s="38">
        <f t="shared" si="5"/>
        <v>-2133929.120000005</v>
      </c>
      <c r="K176" s="38">
        <f t="shared" si="6"/>
        <v>3991420.6099999994</v>
      </c>
      <c r="L176" s="38">
        <v>5621769.2</v>
      </c>
      <c r="M176" s="38">
        <v>12574227.6</v>
      </c>
      <c r="N176" s="38">
        <v>3487840.08</v>
      </c>
      <c r="O176" s="38">
        <v>3487840.08</v>
      </c>
      <c r="P176" s="38">
        <v>17451736.95</v>
      </c>
      <c r="Q176" s="38">
        <v>0</v>
      </c>
    </row>
    <row r="177" spans="1:17" ht="13.5">
      <c r="A177" s="37" t="s">
        <v>64</v>
      </c>
      <c r="B177" s="37">
        <v>1020092</v>
      </c>
      <c r="C177" s="37"/>
      <c r="D177" s="37">
        <v>2</v>
      </c>
      <c r="E177" s="47" t="s">
        <v>217</v>
      </c>
      <c r="F177" s="38">
        <v>59039759.25</v>
      </c>
      <c r="G177" s="38">
        <v>61163162.49</v>
      </c>
      <c r="H177" s="38">
        <v>60920484.25</v>
      </c>
      <c r="I177" s="38">
        <v>58930742.31</v>
      </c>
      <c r="J177" s="38">
        <f t="shared" si="5"/>
        <v>-1880725</v>
      </c>
      <c r="K177" s="38">
        <f t="shared" si="6"/>
        <v>2232420.1799999997</v>
      </c>
      <c r="L177" s="38">
        <v>4620000</v>
      </c>
      <c r="M177" s="38">
        <v>3378119.04</v>
      </c>
      <c r="N177" s="38">
        <v>2739275</v>
      </c>
      <c r="O177" s="38">
        <v>2733612</v>
      </c>
      <c r="P177" s="38">
        <v>8397062</v>
      </c>
      <c r="Q177" s="38">
        <v>0</v>
      </c>
    </row>
    <row r="178" spans="1:17" ht="13.5">
      <c r="A178" s="37" t="s">
        <v>64</v>
      </c>
      <c r="B178" s="37">
        <v>1021011</v>
      </c>
      <c r="C178" s="37"/>
      <c r="D178" s="37">
        <v>1</v>
      </c>
      <c r="E178" s="47" t="s">
        <v>221</v>
      </c>
      <c r="F178" s="38">
        <v>56044843.52</v>
      </c>
      <c r="G178" s="38">
        <v>55400768.47</v>
      </c>
      <c r="H178" s="38">
        <v>56878908.52</v>
      </c>
      <c r="I178" s="38">
        <v>51903936.08</v>
      </c>
      <c r="J178" s="38">
        <f t="shared" si="5"/>
        <v>-834065</v>
      </c>
      <c r="K178" s="38">
        <f t="shared" si="6"/>
        <v>3496832.3900000006</v>
      </c>
      <c r="L178" s="38">
        <v>2512269</v>
      </c>
      <c r="M178" s="38">
        <v>2299837.89</v>
      </c>
      <c r="N178" s="38">
        <v>1678204</v>
      </c>
      <c r="O178" s="38">
        <v>1678204</v>
      </c>
      <c r="P178" s="38">
        <v>13032081</v>
      </c>
      <c r="Q178" s="38">
        <v>0</v>
      </c>
    </row>
    <row r="179" spans="1:17" ht="13.5">
      <c r="A179" s="37" t="s">
        <v>64</v>
      </c>
      <c r="B179" s="37">
        <v>1021022</v>
      </c>
      <c r="C179" s="37"/>
      <c r="D179" s="37">
        <v>2</v>
      </c>
      <c r="E179" s="47" t="s">
        <v>221</v>
      </c>
      <c r="F179" s="38">
        <v>27354972.92</v>
      </c>
      <c r="G179" s="38">
        <v>25114138.2</v>
      </c>
      <c r="H179" s="38">
        <v>32886542.08</v>
      </c>
      <c r="I179" s="38">
        <v>29830065.46</v>
      </c>
      <c r="J179" s="38">
        <f t="shared" si="5"/>
        <v>-5531569.159999996</v>
      </c>
      <c r="K179" s="38">
        <f t="shared" si="6"/>
        <v>-4715927.260000002</v>
      </c>
      <c r="L179" s="38">
        <v>5836076.44</v>
      </c>
      <c r="M179" s="38">
        <v>5773076.44</v>
      </c>
      <c r="N179" s="38">
        <v>304507.28</v>
      </c>
      <c r="O179" s="38">
        <v>304507.28</v>
      </c>
      <c r="P179" s="38">
        <v>3081225.04</v>
      </c>
      <c r="Q179" s="38">
        <v>98.84</v>
      </c>
    </row>
    <row r="180" spans="1:17" ht="13.5">
      <c r="A180" s="37" t="s">
        <v>64</v>
      </c>
      <c r="B180" s="37">
        <v>1021032</v>
      </c>
      <c r="C180" s="37"/>
      <c r="D180" s="37">
        <v>2</v>
      </c>
      <c r="E180" s="47" t="s">
        <v>222</v>
      </c>
      <c r="F180" s="38">
        <v>19059727.33</v>
      </c>
      <c r="G180" s="38">
        <v>19262977.25</v>
      </c>
      <c r="H180" s="38">
        <v>21026125.25</v>
      </c>
      <c r="I180" s="38">
        <v>20640353.46</v>
      </c>
      <c r="J180" s="38">
        <f t="shared" si="5"/>
        <v>-1966397.9200000018</v>
      </c>
      <c r="K180" s="38">
        <f t="shared" si="6"/>
        <v>-1377376.210000001</v>
      </c>
      <c r="L180" s="38">
        <v>2700101.68</v>
      </c>
      <c r="M180" s="38">
        <v>2663056.68</v>
      </c>
      <c r="N180" s="38">
        <v>733703.76</v>
      </c>
      <c r="O180" s="38">
        <v>733703.76</v>
      </c>
      <c r="P180" s="38">
        <v>5966568.1</v>
      </c>
      <c r="Q180" s="38">
        <v>0</v>
      </c>
    </row>
    <row r="181" spans="1:17" ht="13.5">
      <c r="A181" s="37" t="s">
        <v>64</v>
      </c>
      <c r="B181" s="37">
        <v>1021042</v>
      </c>
      <c r="C181" s="37"/>
      <c r="D181" s="37">
        <v>2</v>
      </c>
      <c r="E181" s="47" t="s">
        <v>223</v>
      </c>
      <c r="F181" s="38">
        <v>15108008.98</v>
      </c>
      <c r="G181" s="38">
        <v>14827320.38</v>
      </c>
      <c r="H181" s="38">
        <v>14987186.08</v>
      </c>
      <c r="I181" s="38">
        <v>14357942.34</v>
      </c>
      <c r="J181" s="38">
        <f t="shared" si="5"/>
        <v>120822.90000000037</v>
      </c>
      <c r="K181" s="38">
        <f t="shared" si="6"/>
        <v>469378.04000000097</v>
      </c>
      <c r="L181" s="38">
        <v>270841.62</v>
      </c>
      <c r="M181" s="38">
        <v>97029.37</v>
      </c>
      <c r="N181" s="38">
        <v>391664.52</v>
      </c>
      <c r="O181" s="38">
        <v>391664.52</v>
      </c>
      <c r="P181" s="38">
        <v>4613187.64</v>
      </c>
      <c r="Q181" s="38">
        <v>0</v>
      </c>
    </row>
    <row r="182" spans="1:17" ht="13.5">
      <c r="A182" s="37" t="s">
        <v>64</v>
      </c>
      <c r="B182" s="37">
        <v>1021052</v>
      </c>
      <c r="C182" s="37"/>
      <c r="D182" s="37">
        <v>2</v>
      </c>
      <c r="E182" s="47" t="s">
        <v>224</v>
      </c>
      <c r="F182" s="38">
        <v>24523173.19</v>
      </c>
      <c r="G182" s="38">
        <v>24633361.23</v>
      </c>
      <c r="H182" s="38">
        <v>27623173.19</v>
      </c>
      <c r="I182" s="38">
        <v>26220659.78</v>
      </c>
      <c r="J182" s="38">
        <f t="shared" si="5"/>
        <v>-3100000</v>
      </c>
      <c r="K182" s="38">
        <f t="shared" si="6"/>
        <v>-1587298.5500000007</v>
      </c>
      <c r="L182" s="38">
        <v>3301020</v>
      </c>
      <c r="M182" s="38">
        <v>3010728.85</v>
      </c>
      <c r="N182" s="38">
        <v>201020</v>
      </c>
      <c r="O182" s="38">
        <v>201020</v>
      </c>
      <c r="P182" s="38">
        <v>464437</v>
      </c>
      <c r="Q182" s="38">
        <v>0</v>
      </c>
    </row>
    <row r="183" spans="1:17" ht="13.5">
      <c r="A183" s="37" t="s">
        <v>225</v>
      </c>
      <c r="B183" s="37">
        <v>1061000</v>
      </c>
      <c r="C183" s="37"/>
      <c r="D183" s="37">
        <v>0</v>
      </c>
      <c r="E183" s="47" t="s">
        <v>226</v>
      </c>
      <c r="F183" s="38">
        <v>4121016022.78</v>
      </c>
      <c r="G183" s="38">
        <v>4076467290.45</v>
      </c>
      <c r="H183" s="38">
        <v>4276353614.78</v>
      </c>
      <c r="I183" s="38">
        <v>4022211473.71</v>
      </c>
      <c r="J183" s="38">
        <f t="shared" si="5"/>
        <v>-155337592</v>
      </c>
      <c r="K183" s="38">
        <f t="shared" si="6"/>
        <v>54255816.73999977</v>
      </c>
      <c r="L183" s="38">
        <v>439838194</v>
      </c>
      <c r="M183" s="38">
        <v>446108427.56</v>
      </c>
      <c r="N183" s="38">
        <v>284500602</v>
      </c>
      <c r="O183" s="38">
        <v>284496437.09</v>
      </c>
      <c r="P183" s="38">
        <v>2737172297.36</v>
      </c>
      <c r="Q183" s="38">
        <v>0</v>
      </c>
    </row>
    <row r="184" spans="1:17" ht="13.5">
      <c r="A184" s="37" t="s">
        <v>225</v>
      </c>
      <c r="B184" s="37">
        <v>1062000</v>
      </c>
      <c r="C184" s="37"/>
      <c r="D184" s="37">
        <v>0</v>
      </c>
      <c r="E184" s="47" t="s">
        <v>227</v>
      </c>
      <c r="F184" s="38">
        <v>436976538.3</v>
      </c>
      <c r="G184" s="38">
        <v>432733130.18</v>
      </c>
      <c r="H184" s="38">
        <v>487548296.51</v>
      </c>
      <c r="I184" s="38">
        <v>471283588.28</v>
      </c>
      <c r="J184" s="38">
        <f t="shared" si="5"/>
        <v>-50571758.20999998</v>
      </c>
      <c r="K184" s="38">
        <f t="shared" si="6"/>
        <v>-38550458.099999964</v>
      </c>
      <c r="L184" s="38">
        <v>64584434.25</v>
      </c>
      <c r="M184" s="38">
        <v>64465715.25</v>
      </c>
      <c r="N184" s="38">
        <v>14012676.04</v>
      </c>
      <c r="O184" s="38">
        <v>13649810.91</v>
      </c>
      <c r="P184" s="38">
        <v>118797551.96</v>
      </c>
      <c r="Q184" s="38">
        <v>0</v>
      </c>
    </row>
    <row r="185" spans="1:17" ht="13.5">
      <c r="A185" s="37" t="s">
        <v>225</v>
      </c>
      <c r="B185" s="37">
        <v>1063000</v>
      </c>
      <c r="C185" s="37"/>
      <c r="D185" s="37">
        <v>0</v>
      </c>
      <c r="E185" s="47" t="s">
        <v>228</v>
      </c>
      <c r="F185" s="38">
        <v>265825306.72</v>
      </c>
      <c r="G185" s="38">
        <v>269847808.66</v>
      </c>
      <c r="H185" s="38">
        <v>306499467.86</v>
      </c>
      <c r="I185" s="38">
        <v>297361791.51</v>
      </c>
      <c r="J185" s="38">
        <f t="shared" si="5"/>
        <v>-40674161.140000015</v>
      </c>
      <c r="K185" s="38">
        <f t="shared" si="6"/>
        <v>-27513982.849999964</v>
      </c>
      <c r="L185" s="38">
        <v>52762006.7</v>
      </c>
      <c r="M185" s="38">
        <v>45027515.26</v>
      </c>
      <c r="N185" s="38">
        <v>12087845.56</v>
      </c>
      <c r="O185" s="38">
        <v>12087845.56</v>
      </c>
      <c r="P185" s="38">
        <v>129584845.61</v>
      </c>
      <c r="Q185" s="38">
        <v>1560</v>
      </c>
    </row>
    <row r="186" spans="1:17" ht="13.5">
      <c r="A186" s="37" t="s">
        <v>229</v>
      </c>
      <c r="B186" s="37">
        <v>1001000</v>
      </c>
      <c r="C186" s="37"/>
      <c r="D186" s="37">
        <v>0</v>
      </c>
      <c r="E186" s="47" t="s">
        <v>230</v>
      </c>
      <c r="F186" s="38">
        <v>120392341</v>
      </c>
      <c r="G186" s="38">
        <v>121694595.72</v>
      </c>
      <c r="H186" s="38">
        <v>126968333</v>
      </c>
      <c r="I186" s="38">
        <v>123594429.1</v>
      </c>
      <c r="J186" s="38">
        <f t="shared" si="5"/>
        <v>-6575992</v>
      </c>
      <c r="K186" s="38">
        <f t="shared" si="6"/>
        <v>-1899833.3799999952</v>
      </c>
      <c r="L186" s="38">
        <v>10245992</v>
      </c>
      <c r="M186" s="38">
        <v>9401097.62</v>
      </c>
      <c r="N186" s="38">
        <v>3670000</v>
      </c>
      <c r="O186" s="38">
        <v>3670000</v>
      </c>
      <c r="P186" s="38">
        <v>32823524.96</v>
      </c>
      <c r="Q186" s="38">
        <v>83524.96</v>
      </c>
    </row>
    <row r="187" spans="1:17" ht="13.5">
      <c r="A187" s="37" t="s">
        <v>229</v>
      </c>
      <c r="B187" s="37">
        <v>1002000</v>
      </c>
      <c r="C187" s="37"/>
      <c r="D187" s="37">
        <v>0</v>
      </c>
      <c r="E187" s="47" t="s">
        <v>231</v>
      </c>
      <c r="F187" s="38">
        <v>121026790.32</v>
      </c>
      <c r="G187" s="38">
        <v>117477794.02</v>
      </c>
      <c r="H187" s="38">
        <v>126083246.99</v>
      </c>
      <c r="I187" s="38">
        <v>117934246.23</v>
      </c>
      <c r="J187" s="38">
        <f t="shared" si="5"/>
        <v>-5056456.670000002</v>
      </c>
      <c r="K187" s="38">
        <f t="shared" si="6"/>
        <v>-456452.21000000834</v>
      </c>
      <c r="L187" s="38">
        <v>6618502.1</v>
      </c>
      <c r="M187" s="38">
        <v>6618502.1</v>
      </c>
      <c r="N187" s="38">
        <v>1562045.43</v>
      </c>
      <c r="O187" s="38">
        <v>1562045.43</v>
      </c>
      <c r="P187" s="38">
        <v>5159166.13</v>
      </c>
      <c r="Q187" s="38">
        <v>0</v>
      </c>
    </row>
    <row r="188" spans="1:17" ht="13.5">
      <c r="A188" s="37" t="s">
        <v>229</v>
      </c>
      <c r="B188" s="37">
        <v>1003000</v>
      </c>
      <c r="C188" s="37"/>
      <c r="D188" s="37">
        <v>0</v>
      </c>
      <c r="E188" s="47" t="s">
        <v>232</v>
      </c>
      <c r="F188" s="38">
        <v>47392542</v>
      </c>
      <c r="G188" s="38">
        <v>47934114.85</v>
      </c>
      <c r="H188" s="38">
        <v>52258254</v>
      </c>
      <c r="I188" s="38">
        <v>50021798.75</v>
      </c>
      <c r="J188" s="38">
        <f t="shared" si="5"/>
        <v>-4865712</v>
      </c>
      <c r="K188" s="38">
        <f t="shared" si="6"/>
        <v>-2087683.8999999985</v>
      </c>
      <c r="L188" s="38">
        <v>7099632</v>
      </c>
      <c r="M188" s="38">
        <v>7253230.63</v>
      </c>
      <c r="N188" s="38">
        <v>2233920</v>
      </c>
      <c r="O188" s="38">
        <v>2233920</v>
      </c>
      <c r="P188" s="38">
        <v>12302826.55</v>
      </c>
      <c r="Q188" s="38">
        <v>0</v>
      </c>
    </row>
    <row r="189" spans="1:17" ht="13.5">
      <c r="A189" s="37" t="s">
        <v>229</v>
      </c>
      <c r="B189" s="37">
        <v>1004000</v>
      </c>
      <c r="C189" s="37"/>
      <c r="D189" s="37">
        <v>0</v>
      </c>
      <c r="E189" s="47" t="s">
        <v>233</v>
      </c>
      <c r="F189" s="38">
        <v>55815611.63</v>
      </c>
      <c r="G189" s="38">
        <v>56366810.38</v>
      </c>
      <c r="H189" s="38">
        <v>58182684.49</v>
      </c>
      <c r="I189" s="38">
        <v>55371083.84</v>
      </c>
      <c r="J189" s="38">
        <f t="shared" si="5"/>
        <v>-2367072.8599999994</v>
      </c>
      <c r="K189" s="38">
        <f t="shared" si="6"/>
        <v>995726.5399999991</v>
      </c>
      <c r="L189" s="38">
        <v>3260260.86</v>
      </c>
      <c r="M189" s="38">
        <v>3260260.86</v>
      </c>
      <c r="N189" s="38">
        <v>893188</v>
      </c>
      <c r="O189" s="38">
        <v>893188</v>
      </c>
      <c r="P189" s="38">
        <v>2275148</v>
      </c>
      <c r="Q189" s="38">
        <v>0</v>
      </c>
    </row>
    <row r="190" spans="1:17" ht="13.5">
      <c r="A190" s="37" t="s">
        <v>229</v>
      </c>
      <c r="B190" s="37">
        <v>1005000</v>
      </c>
      <c r="C190" s="37"/>
      <c r="D190" s="37">
        <v>0</v>
      </c>
      <c r="E190" s="47" t="s">
        <v>234</v>
      </c>
      <c r="F190" s="38">
        <v>84271508.81</v>
      </c>
      <c r="G190" s="38">
        <v>82010806.82</v>
      </c>
      <c r="H190" s="38">
        <v>95623069.41</v>
      </c>
      <c r="I190" s="38">
        <v>86661859.48</v>
      </c>
      <c r="J190" s="38">
        <f t="shared" si="5"/>
        <v>-11351560.599999994</v>
      </c>
      <c r="K190" s="38">
        <f t="shared" si="6"/>
        <v>-4651052.660000011</v>
      </c>
      <c r="L190" s="38">
        <v>13371433.67</v>
      </c>
      <c r="M190" s="38">
        <v>13371433.67</v>
      </c>
      <c r="N190" s="38">
        <v>2019873.07</v>
      </c>
      <c r="O190" s="38">
        <v>2019873.07</v>
      </c>
      <c r="P190" s="38">
        <v>19924442.92</v>
      </c>
      <c r="Q190" s="38">
        <v>0</v>
      </c>
    </row>
    <row r="191" spans="1:17" ht="13.5">
      <c r="A191" s="37" t="s">
        <v>229</v>
      </c>
      <c r="B191" s="37">
        <v>1006000</v>
      </c>
      <c r="C191" s="37"/>
      <c r="D191" s="37">
        <v>0</v>
      </c>
      <c r="E191" s="47" t="s">
        <v>235</v>
      </c>
      <c r="F191" s="38">
        <v>63494632.86</v>
      </c>
      <c r="G191" s="38">
        <v>64045160.22</v>
      </c>
      <c r="H191" s="38">
        <v>66708172.86</v>
      </c>
      <c r="I191" s="38">
        <v>64247093.73</v>
      </c>
      <c r="J191" s="38">
        <f t="shared" si="5"/>
        <v>-3213540</v>
      </c>
      <c r="K191" s="38">
        <f t="shared" si="6"/>
        <v>-201933.5099999979</v>
      </c>
      <c r="L191" s="38">
        <v>3231568</v>
      </c>
      <c r="M191" s="38">
        <v>5956579.79</v>
      </c>
      <c r="N191" s="38">
        <v>18028</v>
      </c>
      <c r="O191" s="38">
        <v>18028</v>
      </c>
      <c r="P191" s="38">
        <v>198297</v>
      </c>
      <c r="Q191" s="38">
        <v>0</v>
      </c>
    </row>
    <row r="192" spans="1:17" ht="13.5">
      <c r="A192" s="37" t="s">
        <v>229</v>
      </c>
      <c r="B192" s="37">
        <v>1007000</v>
      </c>
      <c r="C192" s="37"/>
      <c r="D192" s="37">
        <v>0</v>
      </c>
      <c r="E192" s="47" t="s">
        <v>236</v>
      </c>
      <c r="F192" s="38">
        <v>75869841</v>
      </c>
      <c r="G192" s="38">
        <v>74870649.79</v>
      </c>
      <c r="H192" s="38">
        <v>75905942</v>
      </c>
      <c r="I192" s="38">
        <v>70385926.55</v>
      </c>
      <c r="J192" s="38">
        <f t="shared" si="5"/>
        <v>-36101</v>
      </c>
      <c r="K192" s="38">
        <f t="shared" si="6"/>
        <v>4484723.24000001</v>
      </c>
      <c r="L192" s="38">
        <v>5510566</v>
      </c>
      <c r="M192" s="38">
        <v>5210566.19</v>
      </c>
      <c r="N192" s="38">
        <v>5474465</v>
      </c>
      <c r="O192" s="38">
        <v>5474464.23</v>
      </c>
      <c r="P192" s="38">
        <v>19545238.08</v>
      </c>
      <c r="Q192" s="38">
        <v>0</v>
      </c>
    </row>
    <row r="193" spans="1:17" ht="13.5">
      <c r="A193" s="37" t="s">
        <v>229</v>
      </c>
      <c r="B193" s="37">
        <v>1008000</v>
      </c>
      <c r="C193" s="37"/>
      <c r="D193" s="37">
        <v>0</v>
      </c>
      <c r="E193" s="47" t="s">
        <v>237</v>
      </c>
      <c r="F193" s="38">
        <v>104841563.92</v>
      </c>
      <c r="G193" s="38">
        <v>106409823.27</v>
      </c>
      <c r="H193" s="38">
        <v>114003738.11</v>
      </c>
      <c r="I193" s="38">
        <v>106851270.78</v>
      </c>
      <c r="J193" s="38">
        <f t="shared" si="5"/>
        <v>-9162174.189999998</v>
      </c>
      <c r="K193" s="38">
        <f t="shared" si="6"/>
        <v>-441447.51000000536</v>
      </c>
      <c r="L193" s="38">
        <v>12973802.24</v>
      </c>
      <c r="M193" s="38">
        <v>16438048.52</v>
      </c>
      <c r="N193" s="38">
        <v>3811628.05</v>
      </c>
      <c r="O193" s="38">
        <v>3811628.05</v>
      </c>
      <c r="P193" s="38">
        <v>12193300</v>
      </c>
      <c r="Q193" s="38">
        <v>0</v>
      </c>
    </row>
    <row r="194" spans="1:17" ht="13.5">
      <c r="A194" s="37" t="s">
        <v>229</v>
      </c>
      <c r="B194" s="37">
        <v>1009000</v>
      </c>
      <c r="C194" s="37"/>
      <c r="D194" s="37">
        <v>0</v>
      </c>
      <c r="E194" s="47" t="s">
        <v>238</v>
      </c>
      <c r="F194" s="38">
        <v>45307450.9</v>
      </c>
      <c r="G194" s="38">
        <v>46035275.9</v>
      </c>
      <c r="H194" s="38">
        <v>46813423.64</v>
      </c>
      <c r="I194" s="38">
        <v>44215538.1</v>
      </c>
      <c r="J194" s="38">
        <f t="shared" si="5"/>
        <v>-1505972.740000002</v>
      </c>
      <c r="K194" s="38">
        <f t="shared" si="6"/>
        <v>1819737.799999997</v>
      </c>
      <c r="L194" s="38">
        <v>2725603.94</v>
      </c>
      <c r="M194" s="38">
        <v>4021072.96</v>
      </c>
      <c r="N194" s="38">
        <v>1219631.2</v>
      </c>
      <c r="O194" s="38">
        <v>1219631.2</v>
      </c>
      <c r="P194" s="38">
        <v>8778209.12</v>
      </c>
      <c r="Q194" s="38">
        <v>0</v>
      </c>
    </row>
    <row r="195" spans="1:17" ht="13.5">
      <c r="A195" s="37" t="s">
        <v>229</v>
      </c>
      <c r="B195" s="37">
        <v>1010000</v>
      </c>
      <c r="C195" s="37"/>
      <c r="D195" s="37">
        <v>0</v>
      </c>
      <c r="E195" s="47" t="s">
        <v>239</v>
      </c>
      <c r="F195" s="38">
        <v>73766943.11</v>
      </c>
      <c r="G195" s="38">
        <v>74186108.76</v>
      </c>
      <c r="H195" s="38">
        <v>83363580.8</v>
      </c>
      <c r="I195" s="38">
        <v>79929749.44</v>
      </c>
      <c r="J195" s="38">
        <f t="shared" si="5"/>
        <v>-9596637.689999998</v>
      </c>
      <c r="K195" s="38">
        <f t="shared" si="6"/>
        <v>-5743640.679999992</v>
      </c>
      <c r="L195" s="38">
        <v>12215931.69</v>
      </c>
      <c r="M195" s="38">
        <v>12215931.69</v>
      </c>
      <c r="N195" s="38">
        <v>2619294</v>
      </c>
      <c r="O195" s="38">
        <v>2619294</v>
      </c>
      <c r="P195" s="38">
        <v>16393743.02</v>
      </c>
      <c r="Q195" s="38">
        <v>0</v>
      </c>
    </row>
    <row r="196" spans="1:17" ht="13.5">
      <c r="A196" s="37" t="s">
        <v>229</v>
      </c>
      <c r="B196" s="37">
        <v>1011000</v>
      </c>
      <c r="C196" s="37"/>
      <c r="D196" s="37">
        <v>0</v>
      </c>
      <c r="E196" s="47" t="s">
        <v>240</v>
      </c>
      <c r="F196" s="38">
        <v>45237421.03</v>
      </c>
      <c r="G196" s="38">
        <v>45520091.12</v>
      </c>
      <c r="H196" s="38">
        <v>47914312.26</v>
      </c>
      <c r="I196" s="38">
        <v>45735724.75</v>
      </c>
      <c r="J196" s="38">
        <f t="shared" si="5"/>
        <v>-2676891.2299999967</v>
      </c>
      <c r="K196" s="38">
        <f t="shared" si="6"/>
        <v>-215633.63000000268</v>
      </c>
      <c r="L196" s="38">
        <v>5264442.88</v>
      </c>
      <c r="M196" s="38">
        <v>5525284.19</v>
      </c>
      <c r="N196" s="38">
        <v>2587551.65</v>
      </c>
      <c r="O196" s="38">
        <v>2587551.65</v>
      </c>
      <c r="P196" s="38">
        <v>18091260.98</v>
      </c>
      <c r="Q196" s="38">
        <v>0</v>
      </c>
    </row>
    <row r="197" spans="1:17" ht="13.5">
      <c r="A197" s="37" t="s">
        <v>229</v>
      </c>
      <c r="B197" s="37">
        <v>1012000</v>
      </c>
      <c r="C197" s="37"/>
      <c r="D197" s="37">
        <v>0</v>
      </c>
      <c r="E197" s="47" t="s">
        <v>241</v>
      </c>
      <c r="F197" s="38">
        <v>103953964</v>
      </c>
      <c r="G197" s="38">
        <v>105743971.55</v>
      </c>
      <c r="H197" s="38">
        <v>111293986</v>
      </c>
      <c r="I197" s="38">
        <v>105237016.53</v>
      </c>
      <c r="J197" s="38">
        <f t="shared" si="5"/>
        <v>-7340022</v>
      </c>
      <c r="K197" s="38">
        <f t="shared" si="6"/>
        <v>506955.0199999958</v>
      </c>
      <c r="L197" s="38">
        <v>8990022</v>
      </c>
      <c r="M197" s="38">
        <v>11278556.84</v>
      </c>
      <c r="N197" s="38">
        <v>1650000</v>
      </c>
      <c r="O197" s="38">
        <v>1666248.96</v>
      </c>
      <c r="P197" s="38">
        <v>11513972</v>
      </c>
      <c r="Q197" s="38">
        <v>0</v>
      </c>
    </row>
    <row r="198" spans="1:17" ht="13.5">
      <c r="A198" s="37" t="s">
        <v>229</v>
      </c>
      <c r="B198" s="37">
        <v>1013000</v>
      </c>
      <c r="C198" s="37"/>
      <c r="D198" s="37">
        <v>0</v>
      </c>
      <c r="E198" s="47" t="s">
        <v>242</v>
      </c>
      <c r="F198" s="38">
        <v>54499397</v>
      </c>
      <c r="G198" s="38">
        <v>54372893.72</v>
      </c>
      <c r="H198" s="38">
        <v>56357578</v>
      </c>
      <c r="I198" s="38">
        <v>52242700.83</v>
      </c>
      <c r="J198" s="38">
        <f t="shared" si="5"/>
        <v>-1858181</v>
      </c>
      <c r="K198" s="38">
        <f t="shared" si="6"/>
        <v>2130192.8900000006</v>
      </c>
      <c r="L198" s="38">
        <v>3429678</v>
      </c>
      <c r="M198" s="38">
        <v>3835264.25</v>
      </c>
      <c r="N198" s="38">
        <v>1571497</v>
      </c>
      <c r="O198" s="38">
        <v>1568194.51</v>
      </c>
      <c r="P198" s="38">
        <v>17965915.24</v>
      </c>
      <c r="Q198" s="38">
        <v>0</v>
      </c>
    </row>
    <row r="199" spans="1:17" ht="13.5">
      <c r="A199" s="37" t="s">
        <v>229</v>
      </c>
      <c r="B199" s="37">
        <v>1014000</v>
      </c>
      <c r="C199" s="37"/>
      <c r="D199" s="37">
        <v>0</v>
      </c>
      <c r="E199" s="47" t="s">
        <v>243</v>
      </c>
      <c r="F199" s="38">
        <v>134030673.26</v>
      </c>
      <c r="G199" s="38">
        <v>131916265.69</v>
      </c>
      <c r="H199" s="38">
        <v>139254244.74</v>
      </c>
      <c r="I199" s="38">
        <v>132334835.2</v>
      </c>
      <c r="J199" s="38">
        <f t="shared" si="5"/>
        <v>-5223571.480000004</v>
      </c>
      <c r="K199" s="38">
        <f t="shared" si="6"/>
        <v>-418569.51000000536</v>
      </c>
      <c r="L199" s="38">
        <v>7269675.2</v>
      </c>
      <c r="M199" s="38">
        <v>7269803.15</v>
      </c>
      <c r="N199" s="38">
        <v>1764188.72</v>
      </c>
      <c r="O199" s="38">
        <v>1764188.72</v>
      </c>
      <c r="P199" s="38">
        <v>20475008.45</v>
      </c>
      <c r="Q199" s="38">
        <v>0</v>
      </c>
    </row>
    <row r="200" spans="1:17" ht="13.5">
      <c r="A200" s="37" t="s">
        <v>229</v>
      </c>
      <c r="B200" s="37">
        <v>1015000</v>
      </c>
      <c r="C200" s="37"/>
      <c r="D200" s="37">
        <v>0</v>
      </c>
      <c r="E200" s="47" t="s">
        <v>244</v>
      </c>
      <c r="F200" s="38">
        <v>23594328</v>
      </c>
      <c r="G200" s="38">
        <v>23907294.89</v>
      </c>
      <c r="H200" s="38">
        <v>23639875</v>
      </c>
      <c r="I200" s="38">
        <v>22599158.39</v>
      </c>
      <c r="J200" s="38">
        <f t="shared" si="5"/>
        <v>-45547</v>
      </c>
      <c r="K200" s="38">
        <f t="shared" si="6"/>
        <v>1308136.5</v>
      </c>
      <c r="L200" s="38">
        <v>717972</v>
      </c>
      <c r="M200" s="38">
        <v>717972.79</v>
      </c>
      <c r="N200" s="38">
        <v>672425</v>
      </c>
      <c r="O200" s="38">
        <v>672424.32</v>
      </c>
      <c r="P200" s="38">
        <v>3034752.44</v>
      </c>
      <c r="Q200" s="38">
        <v>0</v>
      </c>
    </row>
    <row r="201" spans="1:17" ht="13.5">
      <c r="A201" s="37" t="s">
        <v>229</v>
      </c>
      <c r="B201" s="37">
        <v>1016000</v>
      </c>
      <c r="C201" s="37"/>
      <c r="D201" s="37">
        <v>0</v>
      </c>
      <c r="E201" s="47" t="s">
        <v>245</v>
      </c>
      <c r="F201" s="38">
        <v>126549241</v>
      </c>
      <c r="G201" s="38">
        <v>127754536.44</v>
      </c>
      <c r="H201" s="38">
        <v>134778166</v>
      </c>
      <c r="I201" s="38">
        <v>127846397.15</v>
      </c>
      <c r="J201" s="38">
        <f t="shared" si="5"/>
        <v>-8228925</v>
      </c>
      <c r="K201" s="38">
        <f t="shared" si="6"/>
        <v>-91860.71000000834</v>
      </c>
      <c r="L201" s="38">
        <v>14819488.92</v>
      </c>
      <c r="M201" s="38">
        <v>15764135.68</v>
      </c>
      <c r="N201" s="38">
        <v>6590563.92</v>
      </c>
      <c r="O201" s="38">
        <v>6590563.92</v>
      </c>
      <c r="P201" s="38">
        <v>45142021.08</v>
      </c>
      <c r="Q201" s="38">
        <v>80.74</v>
      </c>
    </row>
    <row r="202" spans="1:17" ht="13.5">
      <c r="A202" s="37" t="s">
        <v>229</v>
      </c>
      <c r="B202" s="37">
        <v>1017000</v>
      </c>
      <c r="C202" s="37"/>
      <c r="D202" s="37">
        <v>0</v>
      </c>
      <c r="E202" s="47" t="s">
        <v>246</v>
      </c>
      <c r="F202" s="38">
        <v>86844754.44</v>
      </c>
      <c r="G202" s="38">
        <v>87542048.57</v>
      </c>
      <c r="H202" s="38">
        <v>94218902.24</v>
      </c>
      <c r="I202" s="38">
        <v>90704258.63</v>
      </c>
      <c r="J202" s="38">
        <f aca="true" t="shared" si="7" ref="J202:J207">+F202-H202</f>
        <v>-7374147.799999997</v>
      </c>
      <c r="K202" s="38">
        <f aca="true" t="shared" si="8" ref="K202:K207">+G202-I202</f>
        <v>-3162210.0600000024</v>
      </c>
      <c r="L202" s="38">
        <v>8601371.32</v>
      </c>
      <c r="M202" s="38">
        <v>7601371.32</v>
      </c>
      <c r="N202" s="38">
        <v>1227223.52</v>
      </c>
      <c r="O202" s="38">
        <v>1227223.52</v>
      </c>
      <c r="P202" s="38">
        <v>12521761.68</v>
      </c>
      <c r="Q202" s="38">
        <v>0</v>
      </c>
    </row>
    <row r="203" spans="1:17" ht="13.5">
      <c r="A203" s="37" t="s">
        <v>229</v>
      </c>
      <c r="B203" s="37">
        <v>1018000</v>
      </c>
      <c r="C203" s="37"/>
      <c r="D203" s="37">
        <v>0</v>
      </c>
      <c r="E203" s="47" t="s">
        <v>247</v>
      </c>
      <c r="F203" s="38">
        <v>53381857</v>
      </c>
      <c r="G203" s="38">
        <v>53371218.96</v>
      </c>
      <c r="H203" s="38">
        <v>60635759</v>
      </c>
      <c r="I203" s="38">
        <v>59651044.72</v>
      </c>
      <c r="J203" s="38">
        <f t="shared" si="7"/>
        <v>-7253902</v>
      </c>
      <c r="K203" s="38">
        <f t="shared" si="8"/>
        <v>-6279825.759999998</v>
      </c>
      <c r="L203" s="38">
        <v>8253902</v>
      </c>
      <c r="M203" s="38">
        <v>8253902.73</v>
      </c>
      <c r="N203" s="38">
        <v>1000000</v>
      </c>
      <c r="O203" s="38">
        <v>1000000</v>
      </c>
      <c r="P203" s="38">
        <v>15000000</v>
      </c>
      <c r="Q203" s="38">
        <v>0</v>
      </c>
    </row>
    <row r="204" spans="1:17" ht="13.5">
      <c r="A204" s="37" t="s">
        <v>229</v>
      </c>
      <c r="B204" s="37">
        <v>1019000</v>
      </c>
      <c r="C204" s="37"/>
      <c r="D204" s="37">
        <v>0</v>
      </c>
      <c r="E204" s="47" t="s">
        <v>248</v>
      </c>
      <c r="F204" s="38">
        <v>98096372</v>
      </c>
      <c r="G204" s="38">
        <v>96407131.9</v>
      </c>
      <c r="H204" s="38">
        <v>105270818</v>
      </c>
      <c r="I204" s="38">
        <v>100335033.1</v>
      </c>
      <c r="J204" s="38">
        <f t="shared" si="7"/>
        <v>-7174446</v>
      </c>
      <c r="K204" s="38">
        <f t="shared" si="8"/>
        <v>-3927901.199999988</v>
      </c>
      <c r="L204" s="38">
        <v>9807686</v>
      </c>
      <c r="M204" s="38">
        <v>9807686.8</v>
      </c>
      <c r="N204" s="38">
        <v>2633240</v>
      </c>
      <c r="O204" s="38">
        <v>2633240</v>
      </c>
      <c r="P204" s="38">
        <v>38673738.51</v>
      </c>
      <c r="Q204" s="38">
        <v>0</v>
      </c>
    </row>
    <row r="205" spans="1:17" ht="13.5">
      <c r="A205" s="37" t="s">
        <v>229</v>
      </c>
      <c r="B205" s="37">
        <v>1020000</v>
      </c>
      <c r="C205" s="37"/>
      <c r="D205" s="37">
        <v>0</v>
      </c>
      <c r="E205" s="47" t="s">
        <v>249</v>
      </c>
      <c r="F205" s="38">
        <v>138891392.64</v>
      </c>
      <c r="G205" s="38">
        <v>141214754.41</v>
      </c>
      <c r="H205" s="38">
        <v>159604680.76</v>
      </c>
      <c r="I205" s="38">
        <v>150706911.68</v>
      </c>
      <c r="J205" s="38">
        <f t="shared" si="7"/>
        <v>-20713288.120000005</v>
      </c>
      <c r="K205" s="38">
        <f t="shared" si="8"/>
        <v>-9492157.27000001</v>
      </c>
      <c r="L205" s="38">
        <v>23315804.67</v>
      </c>
      <c r="M205" s="38">
        <v>24187022.34</v>
      </c>
      <c r="N205" s="38">
        <v>2602516.55</v>
      </c>
      <c r="O205" s="38">
        <v>2602516.55</v>
      </c>
      <c r="P205" s="38">
        <v>26252107.09</v>
      </c>
      <c r="Q205" s="38">
        <v>172.5</v>
      </c>
    </row>
    <row r="206" spans="1:17" ht="13.5">
      <c r="A206" s="37" t="s">
        <v>229</v>
      </c>
      <c r="B206" s="37">
        <v>1021000</v>
      </c>
      <c r="C206" s="37"/>
      <c r="D206" s="37">
        <v>0</v>
      </c>
      <c r="E206" s="47" t="s">
        <v>250</v>
      </c>
      <c r="F206" s="38">
        <v>34197566.74</v>
      </c>
      <c r="G206" s="38">
        <v>34363343.78</v>
      </c>
      <c r="H206" s="38">
        <v>39222628.22</v>
      </c>
      <c r="I206" s="38">
        <v>38151312.31</v>
      </c>
      <c r="J206" s="38">
        <f t="shared" si="7"/>
        <v>-5025061.479999997</v>
      </c>
      <c r="K206" s="38">
        <f t="shared" si="8"/>
        <v>-3787968.530000001</v>
      </c>
      <c r="L206" s="38">
        <v>6345002</v>
      </c>
      <c r="M206" s="38">
        <v>6482839.93</v>
      </c>
      <c r="N206" s="38">
        <v>1319940.52</v>
      </c>
      <c r="O206" s="38">
        <v>1319940.52</v>
      </c>
      <c r="P206" s="38">
        <v>13780391.36</v>
      </c>
      <c r="Q206" s="38">
        <v>0</v>
      </c>
    </row>
    <row r="207" spans="1:17" ht="13.5">
      <c r="A207" s="37" t="s">
        <v>251</v>
      </c>
      <c r="B207" s="37">
        <v>1000000</v>
      </c>
      <c r="C207" s="37"/>
      <c r="D207" s="37">
        <v>0</v>
      </c>
      <c r="E207" s="47" t="s">
        <v>252</v>
      </c>
      <c r="F207" s="38">
        <v>856234476</v>
      </c>
      <c r="G207" s="38">
        <v>829751276.53</v>
      </c>
      <c r="H207" s="38">
        <v>927560894</v>
      </c>
      <c r="I207" s="38">
        <v>803469056.16</v>
      </c>
      <c r="J207" s="38">
        <f t="shared" si="7"/>
        <v>-71326418</v>
      </c>
      <c r="K207" s="38">
        <f t="shared" si="8"/>
        <v>26282220.370000005</v>
      </c>
      <c r="L207" s="38">
        <v>126326418</v>
      </c>
      <c r="M207" s="38">
        <v>107361205.9</v>
      </c>
      <c r="N207" s="38">
        <v>55000000</v>
      </c>
      <c r="O207" s="38">
        <v>55000000</v>
      </c>
      <c r="P207" s="38">
        <v>310311528.1</v>
      </c>
      <c r="Q207" s="38">
        <v>11528.1</v>
      </c>
    </row>
  </sheetData>
  <sheetProtection/>
  <autoFilter ref="A8:Q8"/>
  <mergeCells count="16">
    <mergeCell ref="P4:P5"/>
    <mergeCell ref="P6:Q6"/>
    <mergeCell ref="P7:Q7"/>
    <mergeCell ref="B4:B7"/>
    <mergeCell ref="J7:K7"/>
    <mergeCell ref="N7:O7"/>
    <mergeCell ref="L7:M7"/>
    <mergeCell ref="J4:K5"/>
    <mergeCell ref="L4:M5"/>
    <mergeCell ref="N4:O5"/>
    <mergeCell ref="F4:G5"/>
    <mergeCell ref="H4:I5"/>
    <mergeCell ref="E4:E7"/>
    <mergeCell ref="A4:A7"/>
    <mergeCell ref="C4:C7"/>
    <mergeCell ref="D4:D7"/>
  </mergeCells>
  <printOptions horizontalCentered="1"/>
  <pageMargins left="0.5905511811023623" right="0.3937007874015748" top="0.5118110236220472" bottom="0.47" header="0.5118110236220472" footer="0.3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theme="8" tint="0.5999900102615356"/>
    <outlinePr summaryRight="0"/>
  </sheetPr>
  <dimension ref="A2:Z207"/>
  <sheetViews>
    <sheetView view="pageBreakPreview" zoomScale="60" zoomScaleNormal="90" zoomScalePageLayoutView="0" workbookViewId="0" topLeftCell="A1">
      <pane xSplit="5" ySplit="8" topLeftCell="I9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I9" sqref="I9"/>
    </sheetView>
  </sheetViews>
  <sheetFormatPr defaultColWidth="9.140625" defaultRowHeight="12.75" outlineLevelCol="1"/>
  <cols>
    <col min="1" max="1" width="5.28125" style="7" customWidth="1"/>
    <col min="2" max="2" width="9.140625" style="7" customWidth="1"/>
    <col min="3" max="3" width="5.8515625" style="7" hidden="1" customWidth="1"/>
    <col min="4" max="4" width="4.7109375" style="7" customWidth="1"/>
    <col min="5" max="5" width="19.7109375" style="7" bestFit="1" customWidth="1"/>
    <col min="6" max="9" width="12.28125" style="7" customWidth="1" outlineLevel="1"/>
    <col min="10" max="13" width="12.28125" style="7" customWidth="1"/>
    <col min="14" max="24" width="7.00390625" style="7" customWidth="1"/>
    <col min="25" max="26" width="8.7109375" style="7" customWidth="1"/>
    <col min="27" max="16384" width="9.140625" style="7" customWidth="1"/>
  </cols>
  <sheetData>
    <row r="2" spans="1:26" s="9" customFormat="1" ht="18">
      <c r="A2" s="8" t="str">
        <f>'Spis tabel'!E7</f>
        <v>Tabela 2. Dochody ogółem budżetów jst wg stanu na koniec 4 kwartału 2018 roku.</v>
      </c>
      <c r="Y2" s="11"/>
      <c r="Z2" s="12"/>
    </row>
    <row r="3" spans="1:26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4" ht="35.25" customHeight="1">
      <c r="A4" s="56" t="s">
        <v>32</v>
      </c>
      <c r="B4" s="56" t="s">
        <v>50</v>
      </c>
      <c r="C4" s="56" t="s">
        <v>23</v>
      </c>
      <c r="D4" s="56" t="s">
        <v>0</v>
      </c>
      <c r="E4" s="56" t="s">
        <v>25</v>
      </c>
      <c r="F4" s="67" t="s">
        <v>9</v>
      </c>
      <c r="G4" s="67"/>
      <c r="H4" s="67"/>
      <c r="I4" s="67"/>
      <c r="J4" s="67" t="s">
        <v>10</v>
      </c>
      <c r="K4" s="67"/>
      <c r="L4" s="67"/>
      <c r="M4" s="67"/>
      <c r="N4" s="67" t="s">
        <v>11</v>
      </c>
      <c r="O4" s="67"/>
      <c r="P4" s="67"/>
      <c r="Q4" s="67"/>
      <c r="R4" s="68" t="s">
        <v>26</v>
      </c>
      <c r="S4" s="68"/>
      <c r="T4" s="68"/>
      <c r="U4" s="68" t="s">
        <v>20</v>
      </c>
      <c r="V4" s="67"/>
      <c r="W4" s="67"/>
      <c r="X4" s="67"/>
    </row>
    <row r="5" spans="1:24" ht="16.5" customHeight="1">
      <c r="A5" s="56"/>
      <c r="B5" s="56"/>
      <c r="C5" s="56"/>
      <c r="D5" s="56"/>
      <c r="E5" s="56"/>
      <c r="F5" s="67" t="s">
        <v>12</v>
      </c>
      <c r="G5" s="67" t="s">
        <v>6</v>
      </c>
      <c r="H5" s="67"/>
      <c r="I5" s="67"/>
      <c r="J5" s="67" t="s">
        <v>12</v>
      </c>
      <c r="K5" s="67" t="s">
        <v>6</v>
      </c>
      <c r="L5" s="67"/>
      <c r="M5" s="67"/>
      <c r="N5" s="69" t="s">
        <v>7</v>
      </c>
      <c r="O5" s="67" t="s">
        <v>6</v>
      </c>
      <c r="P5" s="67"/>
      <c r="Q5" s="67"/>
      <c r="R5" s="66" t="s">
        <v>13</v>
      </c>
      <c r="S5" s="66" t="s">
        <v>14</v>
      </c>
      <c r="T5" s="66" t="s">
        <v>34</v>
      </c>
      <c r="U5" s="66" t="s">
        <v>7</v>
      </c>
      <c r="V5" s="66" t="s">
        <v>13</v>
      </c>
      <c r="W5" s="66" t="s">
        <v>34</v>
      </c>
      <c r="X5" s="66" t="s">
        <v>14</v>
      </c>
    </row>
    <row r="6" spans="1:24" ht="99" customHeight="1">
      <c r="A6" s="56"/>
      <c r="B6" s="56"/>
      <c r="C6" s="56"/>
      <c r="D6" s="56"/>
      <c r="E6" s="56"/>
      <c r="F6" s="67"/>
      <c r="G6" s="30" t="s">
        <v>13</v>
      </c>
      <c r="H6" s="30" t="s">
        <v>14</v>
      </c>
      <c r="I6" s="30" t="s">
        <v>34</v>
      </c>
      <c r="J6" s="67"/>
      <c r="K6" s="30" t="s">
        <v>13</v>
      </c>
      <c r="L6" s="30" t="s">
        <v>14</v>
      </c>
      <c r="M6" s="30" t="s">
        <v>34</v>
      </c>
      <c r="N6" s="69"/>
      <c r="O6" s="29" t="s">
        <v>13</v>
      </c>
      <c r="P6" s="29" t="s">
        <v>14</v>
      </c>
      <c r="Q6" s="29" t="s">
        <v>34</v>
      </c>
      <c r="R6" s="66"/>
      <c r="S6" s="66"/>
      <c r="T6" s="66"/>
      <c r="U6" s="66"/>
      <c r="V6" s="66"/>
      <c r="W6" s="66"/>
      <c r="X6" s="66"/>
    </row>
    <row r="7" spans="1:24" ht="13.5">
      <c r="A7" s="56"/>
      <c r="B7" s="56"/>
      <c r="C7" s="56"/>
      <c r="D7" s="56"/>
      <c r="E7" s="56"/>
      <c r="F7" s="67" t="s">
        <v>15</v>
      </c>
      <c r="G7" s="67"/>
      <c r="H7" s="67"/>
      <c r="I7" s="67"/>
      <c r="J7" s="67"/>
      <c r="K7" s="67"/>
      <c r="L7" s="67"/>
      <c r="M7" s="67"/>
      <c r="N7" s="70" t="s">
        <v>5</v>
      </c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5" customHeight="1">
      <c r="A8" s="39">
        <v>1</v>
      </c>
      <c r="B8" s="39">
        <f aca="true" t="shared" si="0" ref="B8:X8">+A8+1</f>
        <v>2</v>
      </c>
      <c r="C8" s="39">
        <f t="shared" si="0"/>
        <v>3</v>
      </c>
      <c r="D8" s="39">
        <f t="shared" si="0"/>
        <v>4</v>
      </c>
      <c r="E8" s="39">
        <f t="shared" si="0"/>
        <v>5</v>
      </c>
      <c r="F8" s="39">
        <f t="shared" si="0"/>
        <v>6</v>
      </c>
      <c r="G8" s="39">
        <f t="shared" si="0"/>
        <v>7</v>
      </c>
      <c r="H8" s="39">
        <f t="shared" si="0"/>
        <v>8</v>
      </c>
      <c r="I8" s="39">
        <f t="shared" si="0"/>
        <v>9</v>
      </c>
      <c r="J8" s="39">
        <f t="shared" si="0"/>
        <v>10</v>
      </c>
      <c r="K8" s="39">
        <f t="shared" si="0"/>
        <v>11</v>
      </c>
      <c r="L8" s="39">
        <f t="shared" si="0"/>
        <v>12</v>
      </c>
      <c r="M8" s="39">
        <f t="shared" si="0"/>
        <v>13</v>
      </c>
      <c r="N8" s="39">
        <f t="shared" si="0"/>
        <v>14</v>
      </c>
      <c r="O8" s="39">
        <f t="shared" si="0"/>
        <v>15</v>
      </c>
      <c r="P8" s="39">
        <f t="shared" si="0"/>
        <v>16</v>
      </c>
      <c r="Q8" s="39">
        <f t="shared" si="0"/>
        <v>17</v>
      </c>
      <c r="R8" s="39">
        <f t="shared" si="0"/>
        <v>18</v>
      </c>
      <c r="S8" s="39">
        <f t="shared" si="0"/>
        <v>19</v>
      </c>
      <c r="T8" s="39">
        <f t="shared" si="0"/>
        <v>20</v>
      </c>
      <c r="U8" s="39">
        <f t="shared" si="0"/>
        <v>21</v>
      </c>
      <c r="V8" s="39">
        <f t="shared" si="0"/>
        <v>22</v>
      </c>
      <c r="W8" s="39">
        <f t="shared" si="0"/>
        <v>23</v>
      </c>
      <c r="X8" s="39">
        <f t="shared" si="0"/>
        <v>24</v>
      </c>
    </row>
    <row r="9" spans="1:24" ht="12.75" customHeight="1">
      <c r="A9" s="49" t="s">
        <v>64</v>
      </c>
      <c r="B9" s="49">
        <v>1001011</v>
      </c>
      <c r="C9" s="49"/>
      <c r="D9" s="49">
        <v>1</v>
      </c>
      <c r="E9" s="48" t="s">
        <v>65</v>
      </c>
      <c r="F9" s="50">
        <v>244039044.78</v>
      </c>
      <c r="G9" s="50">
        <v>139528134.95</v>
      </c>
      <c r="H9" s="50">
        <v>66516632.83</v>
      </c>
      <c r="I9" s="50">
        <v>37994277</v>
      </c>
      <c r="J9" s="50">
        <v>246760061.08</v>
      </c>
      <c r="K9" s="50">
        <v>144228749.67</v>
      </c>
      <c r="L9" s="50">
        <v>64537034.41</v>
      </c>
      <c r="M9" s="50">
        <v>37994277</v>
      </c>
      <c r="N9" s="50">
        <f>+IF(F9&lt;&gt;0,J9/F9*100,0)</f>
        <v>101.11499219416015</v>
      </c>
      <c r="O9" s="50">
        <f>+IF(G9&lt;&gt;0,K9/G9*100,0)</f>
        <v>103.36893682531087</v>
      </c>
      <c r="P9" s="50">
        <f>+IF(H9&lt;&gt;0,L9/H9*100,0)</f>
        <v>97.0239046449339</v>
      </c>
      <c r="Q9" s="50">
        <f>+IF(I9&lt;&gt;0,M9/I9*100,0)</f>
        <v>100</v>
      </c>
      <c r="R9" s="50">
        <f>+IF($J9&lt;&gt;0,K9/$J9*100,0)</f>
        <v>58.44898442590383</v>
      </c>
      <c r="S9" s="50">
        <f>+IF($J9&lt;&gt;0,L9/$J9*100,0)</f>
        <v>26.1537601050751</v>
      </c>
      <c r="T9" s="50">
        <f>+IF($J9&lt;&gt;0,M9/$J9*100,0)</f>
        <v>15.397255469021056</v>
      </c>
      <c r="U9" s="50">
        <v>106.93</v>
      </c>
      <c r="V9" s="50">
        <v>107.1</v>
      </c>
      <c r="W9" s="50">
        <v>107.27</v>
      </c>
      <c r="X9" s="50">
        <v>105.73</v>
      </c>
    </row>
    <row r="10" spans="1:24" ht="13.5">
      <c r="A10" s="49" t="s">
        <v>64</v>
      </c>
      <c r="B10" s="49">
        <v>1001022</v>
      </c>
      <c r="C10" s="49"/>
      <c r="D10" s="49">
        <v>2</v>
      </c>
      <c r="E10" s="48" t="s">
        <v>65</v>
      </c>
      <c r="F10" s="50">
        <v>52952930.6</v>
      </c>
      <c r="G10" s="50">
        <v>28109645.94</v>
      </c>
      <c r="H10" s="50">
        <v>15414211.66</v>
      </c>
      <c r="I10" s="50">
        <v>9429073</v>
      </c>
      <c r="J10" s="50">
        <v>52373693.33</v>
      </c>
      <c r="K10" s="50">
        <v>27833092.04</v>
      </c>
      <c r="L10" s="50">
        <v>15111528.29</v>
      </c>
      <c r="M10" s="50">
        <v>9429073</v>
      </c>
      <c r="N10" s="50">
        <f aca="true" t="shared" si="1" ref="N10:N73">+IF(F10&lt;&gt;0,J10/F10*100,0)</f>
        <v>98.9061280207974</v>
      </c>
      <c r="O10" s="50">
        <f aca="true" t="shared" si="2" ref="O10:O73">+IF(G10&lt;&gt;0,K10/G10*100,0)</f>
        <v>99.01616014449166</v>
      </c>
      <c r="P10" s="50">
        <f aca="true" t="shared" si="3" ref="P10:P73">+IF(H10&lt;&gt;0,L10/H10*100,0)</f>
        <v>98.03633570969143</v>
      </c>
      <c r="Q10" s="50">
        <f aca="true" t="shared" si="4" ref="Q10:Q73">+IF(I10&lt;&gt;0,M10/I10*100,0)</f>
        <v>100</v>
      </c>
      <c r="R10" s="50">
        <f aca="true" t="shared" si="5" ref="R10:R73">+IF($J10&lt;&gt;0,K10/$J10*100,0)</f>
        <v>53.143267679495544</v>
      </c>
      <c r="S10" s="50">
        <f aca="true" t="shared" si="6" ref="S10:S73">+IF($J10&lt;&gt;0,L10/$J10*100,0)</f>
        <v>28.85327982272355</v>
      </c>
      <c r="T10" s="50">
        <f aca="true" t="shared" si="7" ref="T10:T73">+IF($J10&lt;&gt;0,M10/$J10*100,0)</f>
        <v>18.003452497780913</v>
      </c>
      <c r="U10" s="50">
        <v>106.54</v>
      </c>
      <c r="V10" s="50">
        <v>105.59</v>
      </c>
      <c r="W10" s="50">
        <v>108.77</v>
      </c>
      <c r="X10" s="50">
        <v>105.87</v>
      </c>
    </row>
    <row r="11" spans="1:24" ht="13.5">
      <c r="A11" s="49" t="s">
        <v>64</v>
      </c>
      <c r="B11" s="49">
        <v>1001032</v>
      </c>
      <c r="C11" s="49"/>
      <c r="D11" s="49">
        <v>2</v>
      </c>
      <c r="E11" s="48" t="s">
        <v>66</v>
      </c>
      <c r="F11" s="50">
        <v>22238360.33</v>
      </c>
      <c r="G11" s="50">
        <v>7322116.26</v>
      </c>
      <c r="H11" s="50">
        <v>7749954.07</v>
      </c>
      <c r="I11" s="50">
        <v>7166290</v>
      </c>
      <c r="J11" s="50">
        <v>22135212.3</v>
      </c>
      <c r="K11" s="50">
        <v>7360920.95</v>
      </c>
      <c r="L11" s="50">
        <v>7608001.35</v>
      </c>
      <c r="M11" s="50">
        <v>7166290</v>
      </c>
      <c r="N11" s="50">
        <f t="shared" si="1"/>
        <v>99.53617070472211</v>
      </c>
      <c r="O11" s="50">
        <f t="shared" si="2"/>
        <v>100.52996549934596</v>
      </c>
      <c r="P11" s="50">
        <f t="shared" si="3"/>
        <v>98.16834114476242</v>
      </c>
      <c r="Q11" s="50">
        <f t="shared" si="4"/>
        <v>100</v>
      </c>
      <c r="R11" s="50">
        <f t="shared" si="5"/>
        <v>33.25434990293723</v>
      </c>
      <c r="S11" s="50">
        <f t="shared" si="6"/>
        <v>34.37058225097755</v>
      </c>
      <c r="T11" s="50">
        <f t="shared" si="7"/>
        <v>32.375067846085216</v>
      </c>
      <c r="U11" s="50">
        <v>111.31</v>
      </c>
      <c r="V11" s="50">
        <v>111.19</v>
      </c>
      <c r="W11" s="50">
        <v>114.73</v>
      </c>
      <c r="X11" s="50">
        <v>108.01</v>
      </c>
    </row>
    <row r="12" spans="1:24" ht="13.5">
      <c r="A12" s="49" t="s">
        <v>64</v>
      </c>
      <c r="B12" s="49">
        <v>1001042</v>
      </c>
      <c r="C12" s="49"/>
      <c r="D12" s="49">
        <v>2</v>
      </c>
      <c r="E12" s="48" t="s">
        <v>67</v>
      </c>
      <c r="F12" s="50">
        <v>259859232.81</v>
      </c>
      <c r="G12" s="50">
        <v>243207946.25</v>
      </c>
      <c r="H12" s="50">
        <v>7545902.56</v>
      </c>
      <c r="I12" s="50">
        <v>9105384</v>
      </c>
      <c r="J12" s="50">
        <v>266988840.01</v>
      </c>
      <c r="K12" s="50">
        <v>242046214.31</v>
      </c>
      <c r="L12" s="50">
        <v>7497903.7</v>
      </c>
      <c r="M12" s="50">
        <v>17444722</v>
      </c>
      <c r="N12" s="50">
        <f t="shared" si="1"/>
        <v>102.74364205685657</v>
      </c>
      <c r="O12" s="50">
        <f t="shared" si="2"/>
        <v>99.52232977667357</v>
      </c>
      <c r="P12" s="50">
        <f t="shared" si="3"/>
        <v>99.3639082983335</v>
      </c>
      <c r="Q12" s="50">
        <f t="shared" si="4"/>
        <v>191.5868896907588</v>
      </c>
      <c r="R12" s="50">
        <f t="shared" si="5"/>
        <v>90.65780213919587</v>
      </c>
      <c r="S12" s="50">
        <f t="shared" si="6"/>
        <v>2.8083210143611876</v>
      </c>
      <c r="T12" s="50">
        <f t="shared" si="7"/>
        <v>6.53387684644295</v>
      </c>
      <c r="U12" s="50">
        <v>96.2</v>
      </c>
      <c r="V12" s="50">
        <v>94.3</v>
      </c>
      <c r="W12" s="50">
        <v>101.95</v>
      </c>
      <c r="X12" s="50">
        <v>129.32</v>
      </c>
    </row>
    <row r="13" spans="1:24" ht="13.5">
      <c r="A13" s="49" t="s">
        <v>64</v>
      </c>
      <c r="B13" s="49">
        <v>1001052</v>
      </c>
      <c r="C13" s="49"/>
      <c r="D13" s="49">
        <v>2</v>
      </c>
      <c r="E13" s="48" t="s">
        <v>68</v>
      </c>
      <c r="F13" s="50">
        <v>17654690.81</v>
      </c>
      <c r="G13" s="50">
        <v>8187986.38</v>
      </c>
      <c r="H13" s="50">
        <v>5070569.43</v>
      </c>
      <c r="I13" s="50">
        <v>4396135</v>
      </c>
      <c r="J13" s="50">
        <v>17889963.41</v>
      </c>
      <c r="K13" s="50">
        <v>8291388.17</v>
      </c>
      <c r="L13" s="50">
        <v>5202440.24</v>
      </c>
      <c r="M13" s="50">
        <v>4396135</v>
      </c>
      <c r="N13" s="50">
        <f t="shared" si="1"/>
        <v>101.33263506300965</v>
      </c>
      <c r="O13" s="50">
        <f t="shared" si="2"/>
        <v>101.26284760625114</v>
      </c>
      <c r="P13" s="50">
        <f t="shared" si="3"/>
        <v>102.60071007448961</v>
      </c>
      <c r="Q13" s="50">
        <f t="shared" si="4"/>
        <v>100</v>
      </c>
      <c r="R13" s="50">
        <f t="shared" si="5"/>
        <v>46.346590990596106</v>
      </c>
      <c r="S13" s="50">
        <f t="shared" si="6"/>
        <v>29.08021733064014</v>
      </c>
      <c r="T13" s="50">
        <f t="shared" si="7"/>
        <v>24.573191678763752</v>
      </c>
      <c r="U13" s="50">
        <v>103.87</v>
      </c>
      <c r="V13" s="50">
        <v>104.03</v>
      </c>
      <c r="W13" s="50">
        <v>104.18</v>
      </c>
      <c r="X13" s="50">
        <v>103.22</v>
      </c>
    </row>
    <row r="14" spans="1:24" ht="13.5">
      <c r="A14" s="49" t="s">
        <v>64</v>
      </c>
      <c r="B14" s="49">
        <v>1001062</v>
      </c>
      <c r="C14" s="49"/>
      <c r="D14" s="49">
        <v>2</v>
      </c>
      <c r="E14" s="48" t="s">
        <v>69</v>
      </c>
      <c r="F14" s="50">
        <v>23081128</v>
      </c>
      <c r="G14" s="50">
        <v>9839012.47</v>
      </c>
      <c r="H14" s="50">
        <v>7496055.53</v>
      </c>
      <c r="I14" s="50">
        <v>5746060</v>
      </c>
      <c r="J14" s="50">
        <v>23421907.85</v>
      </c>
      <c r="K14" s="50">
        <v>10356340.26</v>
      </c>
      <c r="L14" s="50">
        <v>7319507.59</v>
      </c>
      <c r="M14" s="50">
        <v>5746060</v>
      </c>
      <c r="N14" s="50">
        <f t="shared" si="1"/>
        <v>101.47644365561337</v>
      </c>
      <c r="O14" s="50">
        <f t="shared" si="2"/>
        <v>105.25792391845602</v>
      </c>
      <c r="P14" s="50">
        <f t="shared" si="3"/>
        <v>97.64478879200618</v>
      </c>
      <c r="Q14" s="50">
        <f t="shared" si="4"/>
        <v>100</v>
      </c>
      <c r="R14" s="50">
        <f t="shared" si="5"/>
        <v>44.216467447164</v>
      </c>
      <c r="S14" s="50">
        <f t="shared" si="6"/>
        <v>31.250689042395834</v>
      </c>
      <c r="T14" s="50">
        <f t="shared" si="7"/>
        <v>24.53284351044016</v>
      </c>
      <c r="U14" s="50">
        <v>95.06</v>
      </c>
      <c r="V14" s="50">
        <v>89.28</v>
      </c>
      <c r="W14" s="50">
        <v>102.58</v>
      </c>
      <c r="X14" s="50">
        <v>97.34</v>
      </c>
    </row>
    <row r="15" spans="1:24" ht="13.5">
      <c r="A15" s="49" t="s">
        <v>64</v>
      </c>
      <c r="B15" s="49">
        <v>1001072</v>
      </c>
      <c r="C15" s="49"/>
      <c r="D15" s="49">
        <v>2</v>
      </c>
      <c r="E15" s="48" t="s">
        <v>70</v>
      </c>
      <c r="F15" s="50">
        <v>69240477.81</v>
      </c>
      <c r="G15" s="50">
        <v>42453504.06</v>
      </c>
      <c r="H15" s="50">
        <v>16314448.75</v>
      </c>
      <c r="I15" s="50">
        <v>10472525</v>
      </c>
      <c r="J15" s="50">
        <v>69921973.1</v>
      </c>
      <c r="K15" s="50">
        <v>43197656.35</v>
      </c>
      <c r="L15" s="50">
        <v>16251791.75</v>
      </c>
      <c r="M15" s="50">
        <v>10472525</v>
      </c>
      <c r="N15" s="50">
        <f t="shared" si="1"/>
        <v>100.98424406005697</v>
      </c>
      <c r="O15" s="50">
        <f t="shared" si="2"/>
        <v>101.75286423695033</v>
      </c>
      <c r="P15" s="50">
        <f t="shared" si="3"/>
        <v>99.61594166643233</v>
      </c>
      <c r="Q15" s="50">
        <f t="shared" si="4"/>
        <v>100</v>
      </c>
      <c r="R15" s="50">
        <f t="shared" si="5"/>
        <v>61.7798017344565</v>
      </c>
      <c r="S15" s="50">
        <f t="shared" si="6"/>
        <v>23.242753357027336</v>
      </c>
      <c r="T15" s="50">
        <f t="shared" si="7"/>
        <v>14.977444908516176</v>
      </c>
      <c r="U15" s="50">
        <v>108.16</v>
      </c>
      <c r="V15" s="50">
        <v>97.71</v>
      </c>
      <c r="W15" s="50">
        <v>155.76</v>
      </c>
      <c r="X15" s="50">
        <v>104.66</v>
      </c>
    </row>
    <row r="16" spans="1:24" ht="13.5">
      <c r="A16" s="49" t="s">
        <v>64</v>
      </c>
      <c r="B16" s="49">
        <v>1001083</v>
      </c>
      <c r="C16" s="49"/>
      <c r="D16" s="49">
        <v>3</v>
      </c>
      <c r="E16" s="48" t="s">
        <v>71</v>
      </c>
      <c r="F16" s="50">
        <v>59573053.59</v>
      </c>
      <c r="G16" s="50">
        <v>21548441.94</v>
      </c>
      <c r="H16" s="50">
        <v>21226260.65</v>
      </c>
      <c r="I16" s="50">
        <v>16798351</v>
      </c>
      <c r="J16" s="50">
        <v>58791960.03</v>
      </c>
      <c r="K16" s="50">
        <v>21097017.4</v>
      </c>
      <c r="L16" s="50">
        <v>20896591.63</v>
      </c>
      <c r="M16" s="50">
        <v>16798351</v>
      </c>
      <c r="N16" s="50">
        <f t="shared" si="1"/>
        <v>98.68884753604252</v>
      </c>
      <c r="O16" s="50">
        <f t="shared" si="2"/>
        <v>97.90507108933</v>
      </c>
      <c r="P16" s="50">
        <f t="shared" si="3"/>
        <v>98.44688131632832</v>
      </c>
      <c r="Q16" s="50">
        <f t="shared" si="4"/>
        <v>100</v>
      </c>
      <c r="R16" s="50">
        <f t="shared" si="5"/>
        <v>35.884187887654605</v>
      </c>
      <c r="S16" s="50">
        <f t="shared" si="6"/>
        <v>35.54328112098493</v>
      </c>
      <c r="T16" s="50">
        <f t="shared" si="7"/>
        <v>28.572530991360452</v>
      </c>
      <c r="U16" s="50">
        <v>100.09</v>
      </c>
      <c r="V16" s="50">
        <v>105.39</v>
      </c>
      <c r="W16" s="50">
        <v>100.66</v>
      </c>
      <c r="X16" s="50">
        <v>93.52</v>
      </c>
    </row>
    <row r="17" spans="1:24" ht="13.5">
      <c r="A17" s="49" t="s">
        <v>64</v>
      </c>
      <c r="B17" s="49">
        <v>1002011</v>
      </c>
      <c r="C17" s="49"/>
      <c r="D17" s="49">
        <v>1</v>
      </c>
      <c r="E17" s="48" t="s">
        <v>72</v>
      </c>
      <c r="F17" s="50">
        <v>199539959.83</v>
      </c>
      <c r="G17" s="50">
        <v>122104494</v>
      </c>
      <c r="H17" s="50">
        <v>52812276.83</v>
      </c>
      <c r="I17" s="50">
        <v>24623189</v>
      </c>
      <c r="J17" s="50">
        <v>193920108.99</v>
      </c>
      <c r="K17" s="50">
        <v>120293884.43</v>
      </c>
      <c r="L17" s="50">
        <v>49003035.56</v>
      </c>
      <c r="M17" s="50">
        <v>24623189</v>
      </c>
      <c r="N17" s="50">
        <f t="shared" si="1"/>
        <v>97.18359628578261</v>
      </c>
      <c r="O17" s="50">
        <f t="shared" si="2"/>
        <v>98.51716385639337</v>
      </c>
      <c r="P17" s="50">
        <f t="shared" si="3"/>
        <v>92.78720498595099</v>
      </c>
      <c r="Q17" s="50">
        <f t="shared" si="4"/>
        <v>100</v>
      </c>
      <c r="R17" s="50">
        <f t="shared" si="5"/>
        <v>62.03270256835678</v>
      </c>
      <c r="S17" s="50">
        <f t="shared" si="6"/>
        <v>25.2697029798632</v>
      </c>
      <c r="T17" s="50">
        <f t="shared" si="7"/>
        <v>12.697594451780015</v>
      </c>
      <c r="U17" s="50">
        <v>106.73</v>
      </c>
      <c r="V17" s="50">
        <v>108.06</v>
      </c>
      <c r="W17" s="50">
        <v>105.5</v>
      </c>
      <c r="X17" s="50">
        <v>102.95</v>
      </c>
    </row>
    <row r="18" spans="1:24" ht="13.5">
      <c r="A18" s="49" t="s">
        <v>64</v>
      </c>
      <c r="B18" s="49">
        <v>1002022</v>
      </c>
      <c r="C18" s="49"/>
      <c r="D18" s="49">
        <v>2</v>
      </c>
      <c r="E18" s="48" t="s">
        <v>73</v>
      </c>
      <c r="F18" s="50">
        <v>22392324.03</v>
      </c>
      <c r="G18" s="50">
        <v>9118235.24</v>
      </c>
      <c r="H18" s="50">
        <v>6828781.79</v>
      </c>
      <c r="I18" s="50">
        <v>6445307</v>
      </c>
      <c r="J18" s="50">
        <v>22389653.56</v>
      </c>
      <c r="K18" s="50">
        <v>9351244.07</v>
      </c>
      <c r="L18" s="50">
        <v>6593102.49</v>
      </c>
      <c r="M18" s="50">
        <v>6445307</v>
      </c>
      <c r="N18" s="50">
        <f t="shared" si="1"/>
        <v>99.98807417221892</v>
      </c>
      <c r="O18" s="50">
        <f t="shared" si="2"/>
        <v>102.55541586575694</v>
      </c>
      <c r="P18" s="50">
        <f t="shared" si="3"/>
        <v>96.5487358177834</v>
      </c>
      <c r="Q18" s="50">
        <f t="shared" si="4"/>
        <v>100</v>
      </c>
      <c r="R18" s="50">
        <f t="shared" si="5"/>
        <v>41.7659167657081</v>
      </c>
      <c r="S18" s="50">
        <f t="shared" si="6"/>
        <v>29.447094714224782</v>
      </c>
      <c r="T18" s="50">
        <f t="shared" si="7"/>
        <v>28.786988520067126</v>
      </c>
      <c r="U18" s="50">
        <v>115.35</v>
      </c>
      <c r="V18" s="50">
        <v>126.92</v>
      </c>
      <c r="W18" s="50">
        <v>101.53</v>
      </c>
      <c r="X18" s="50">
        <v>116.18</v>
      </c>
    </row>
    <row r="19" spans="1:24" ht="13.5">
      <c r="A19" s="49" t="s">
        <v>64</v>
      </c>
      <c r="B19" s="49">
        <v>1002032</v>
      </c>
      <c r="C19" s="49"/>
      <c r="D19" s="49">
        <v>2</v>
      </c>
      <c r="E19" s="48" t="s">
        <v>74</v>
      </c>
      <c r="F19" s="50">
        <v>9593439.31</v>
      </c>
      <c r="G19" s="50">
        <v>4335430.09</v>
      </c>
      <c r="H19" s="50">
        <v>3364471.22</v>
      </c>
      <c r="I19" s="50">
        <v>1893538</v>
      </c>
      <c r="J19" s="50">
        <v>9084721.79</v>
      </c>
      <c r="K19" s="50">
        <v>3908519.31</v>
      </c>
      <c r="L19" s="50">
        <v>3282664.48</v>
      </c>
      <c r="M19" s="50">
        <v>1893538</v>
      </c>
      <c r="N19" s="50">
        <f t="shared" si="1"/>
        <v>94.69723522960399</v>
      </c>
      <c r="O19" s="50">
        <f t="shared" si="2"/>
        <v>90.15297741774911</v>
      </c>
      <c r="P19" s="50">
        <f t="shared" si="3"/>
        <v>97.5685112265576</v>
      </c>
      <c r="Q19" s="50">
        <f t="shared" si="4"/>
        <v>100</v>
      </c>
      <c r="R19" s="50">
        <f t="shared" si="5"/>
        <v>43.02299399308298</v>
      </c>
      <c r="S19" s="50">
        <f t="shared" si="6"/>
        <v>36.13390212580192</v>
      </c>
      <c r="T19" s="50">
        <f t="shared" si="7"/>
        <v>20.84310388111511</v>
      </c>
      <c r="U19" s="50">
        <v>79.72</v>
      </c>
      <c r="V19" s="50">
        <v>72.43</v>
      </c>
      <c r="W19" s="50">
        <v>103.32</v>
      </c>
      <c r="X19" s="50">
        <v>67.08</v>
      </c>
    </row>
    <row r="20" spans="1:24" ht="13.5">
      <c r="A20" s="49" t="s">
        <v>64</v>
      </c>
      <c r="B20" s="49">
        <v>1002043</v>
      </c>
      <c r="C20" s="49"/>
      <c r="D20" s="49">
        <v>3</v>
      </c>
      <c r="E20" s="48" t="s">
        <v>75</v>
      </c>
      <c r="F20" s="50">
        <v>38589315.13</v>
      </c>
      <c r="G20" s="50">
        <v>13776222.17</v>
      </c>
      <c r="H20" s="50">
        <v>14287456.96</v>
      </c>
      <c r="I20" s="50">
        <v>10525636</v>
      </c>
      <c r="J20" s="50">
        <v>38785567.68</v>
      </c>
      <c r="K20" s="50">
        <v>14131531.8</v>
      </c>
      <c r="L20" s="50">
        <v>14128399.88</v>
      </c>
      <c r="M20" s="50">
        <v>10525636</v>
      </c>
      <c r="N20" s="50">
        <f t="shared" si="1"/>
        <v>100.50856707184064</v>
      </c>
      <c r="O20" s="50">
        <f t="shared" si="2"/>
        <v>102.57915142203315</v>
      </c>
      <c r="P20" s="50">
        <f t="shared" si="3"/>
        <v>98.88673624392847</v>
      </c>
      <c r="Q20" s="50">
        <f t="shared" si="4"/>
        <v>100</v>
      </c>
      <c r="R20" s="50">
        <f t="shared" si="5"/>
        <v>36.43502633915813</v>
      </c>
      <c r="S20" s="50">
        <f t="shared" si="6"/>
        <v>36.42695137677563</v>
      </c>
      <c r="T20" s="50">
        <f t="shared" si="7"/>
        <v>27.13802228406626</v>
      </c>
      <c r="U20" s="50">
        <v>105.53</v>
      </c>
      <c r="V20" s="50">
        <v>105.87</v>
      </c>
      <c r="W20" s="50">
        <v>100.57</v>
      </c>
      <c r="X20" s="50">
        <v>112.48</v>
      </c>
    </row>
    <row r="21" spans="1:24" ht="13.5">
      <c r="A21" s="49" t="s">
        <v>64</v>
      </c>
      <c r="B21" s="49">
        <v>1002052</v>
      </c>
      <c r="C21" s="49"/>
      <c r="D21" s="49">
        <v>2</v>
      </c>
      <c r="E21" s="48" t="s">
        <v>76</v>
      </c>
      <c r="F21" s="50">
        <v>18100331.73</v>
      </c>
      <c r="G21" s="50">
        <v>9237102.4</v>
      </c>
      <c r="H21" s="50">
        <v>5287507.33</v>
      </c>
      <c r="I21" s="50">
        <v>3575722</v>
      </c>
      <c r="J21" s="50">
        <v>18168212.17</v>
      </c>
      <c r="K21" s="50">
        <v>9425133.45</v>
      </c>
      <c r="L21" s="50">
        <v>5167356.72</v>
      </c>
      <c r="M21" s="50">
        <v>3575722</v>
      </c>
      <c r="N21" s="50">
        <f t="shared" si="1"/>
        <v>100.37502318196462</v>
      </c>
      <c r="O21" s="50">
        <f t="shared" si="2"/>
        <v>102.03560642566872</v>
      </c>
      <c r="P21" s="50">
        <f t="shared" si="3"/>
        <v>97.72765118795589</v>
      </c>
      <c r="Q21" s="50">
        <f t="shared" si="4"/>
        <v>100</v>
      </c>
      <c r="R21" s="50">
        <f t="shared" si="5"/>
        <v>51.87705516541201</v>
      </c>
      <c r="S21" s="50">
        <f t="shared" si="6"/>
        <v>28.441745790114247</v>
      </c>
      <c r="T21" s="50">
        <f t="shared" si="7"/>
        <v>19.68119904447373</v>
      </c>
      <c r="U21" s="50">
        <v>101.96</v>
      </c>
      <c r="V21" s="50">
        <v>104.53</v>
      </c>
      <c r="W21" s="50">
        <v>92.2</v>
      </c>
      <c r="X21" s="50">
        <v>111.83</v>
      </c>
    </row>
    <row r="22" spans="1:24" ht="13.5">
      <c r="A22" s="49" t="s">
        <v>64</v>
      </c>
      <c r="B22" s="49">
        <v>1002062</v>
      </c>
      <c r="C22" s="49"/>
      <c r="D22" s="49">
        <v>2</v>
      </c>
      <c r="E22" s="48" t="s">
        <v>72</v>
      </c>
      <c r="F22" s="50">
        <v>34636932.2</v>
      </c>
      <c r="G22" s="50">
        <v>14123837.05</v>
      </c>
      <c r="H22" s="50">
        <v>11787422.15</v>
      </c>
      <c r="I22" s="50">
        <v>8725673</v>
      </c>
      <c r="J22" s="50">
        <v>35039026.89</v>
      </c>
      <c r="K22" s="50">
        <v>14569719.91</v>
      </c>
      <c r="L22" s="50">
        <v>11743633.98</v>
      </c>
      <c r="M22" s="50">
        <v>8725673</v>
      </c>
      <c r="N22" s="50">
        <f t="shared" si="1"/>
        <v>101.16088424828801</v>
      </c>
      <c r="O22" s="50">
        <f t="shared" si="2"/>
        <v>103.15695273473861</v>
      </c>
      <c r="P22" s="50">
        <f t="shared" si="3"/>
        <v>99.62851784348794</v>
      </c>
      <c r="Q22" s="50">
        <f t="shared" si="4"/>
        <v>100</v>
      </c>
      <c r="R22" s="50">
        <f t="shared" si="5"/>
        <v>41.58140565872319</v>
      </c>
      <c r="S22" s="50">
        <f t="shared" si="6"/>
        <v>33.5158679402469</v>
      </c>
      <c r="T22" s="50">
        <f t="shared" si="7"/>
        <v>24.902726401029913</v>
      </c>
      <c r="U22" s="50">
        <v>109.98</v>
      </c>
      <c r="V22" s="50">
        <v>109.17</v>
      </c>
      <c r="W22" s="50">
        <v>120.2</v>
      </c>
      <c r="X22" s="50">
        <v>99.8</v>
      </c>
    </row>
    <row r="23" spans="1:24" ht="13.5">
      <c r="A23" s="49" t="s">
        <v>64</v>
      </c>
      <c r="B23" s="49">
        <v>1002072</v>
      </c>
      <c r="C23" s="49"/>
      <c r="D23" s="49">
        <v>2</v>
      </c>
      <c r="E23" s="48" t="s">
        <v>77</v>
      </c>
      <c r="F23" s="50">
        <v>10116124.06</v>
      </c>
      <c r="G23" s="50">
        <v>3546555</v>
      </c>
      <c r="H23" s="50">
        <v>3923293.06</v>
      </c>
      <c r="I23" s="50">
        <v>2646276</v>
      </c>
      <c r="J23" s="50">
        <v>9494828.12</v>
      </c>
      <c r="K23" s="50">
        <v>2962721.9</v>
      </c>
      <c r="L23" s="50">
        <v>3885830.22</v>
      </c>
      <c r="M23" s="50">
        <v>2646276</v>
      </c>
      <c r="N23" s="50">
        <f t="shared" si="1"/>
        <v>93.85835981928436</v>
      </c>
      <c r="O23" s="50">
        <f t="shared" si="2"/>
        <v>83.5380221087788</v>
      </c>
      <c r="P23" s="50">
        <f t="shared" si="3"/>
        <v>99.04511747078104</v>
      </c>
      <c r="Q23" s="50">
        <f t="shared" si="4"/>
        <v>100</v>
      </c>
      <c r="R23" s="50">
        <f t="shared" si="5"/>
        <v>31.203533782347186</v>
      </c>
      <c r="S23" s="50">
        <f t="shared" si="6"/>
        <v>40.925756326382036</v>
      </c>
      <c r="T23" s="50">
        <f t="shared" si="7"/>
        <v>27.87070989127079</v>
      </c>
      <c r="U23" s="50">
        <v>96.02</v>
      </c>
      <c r="V23" s="50">
        <v>107.16</v>
      </c>
      <c r="W23" s="50">
        <v>101.44</v>
      </c>
      <c r="X23" s="50">
        <v>80.36</v>
      </c>
    </row>
    <row r="24" spans="1:24" ht="13.5">
      <c r="A24" s="49" t="s">
        <v>64</v>
      </c>
      <c r="B24" s="49">
        <v>1002082</v>
      </c>
      <c r="C24" s="49"/>
      <c r="D24" s="49">
        <v>2</v>
      </c>
      <c r="E24" s="48" t="s">
        <v>78</v>
      </c>
      <c r="F24" s="50">
        <v>17861356.44</v>
      </c>
      <c r="G24" s="50">
        <v>6622654</v>
      </c>
      <c r="H24" s="50">
        <v>7056636.44</v>
      </c>
      <c r="I24" s="50">
        <v>4182066</v>
      </c>
      <c r="J24" s="50">
        <v>17150051.35</v>
      </c>
      <c r="K24" s="50">
        <v>6108007.98</v>
      </c>
      <c r="L24" s="50">
        <v>6859977.37</v>
      </c>
      <c r="M24" s="50">
        <v>4182066</v>
      </c>
      <c r="N24" s="50">
        <f t="shared" si="1"/>
        <v>96.01763117829589</v>
      </c>
      <c r="O24" s="50">
        <f t="shared" si="2"/>
        <v>92.22900637720166</v>
      </c>
      <c r="P24" s="50">
        <f t="shared" si="3"/>
        <v>97.21313303197464</v>
      </c>
      <c r="Q24" s="50">
        <f t="shared" si="4"/>
        <v>100</v>
      </c>
      <c r="R24" s="50">
        <f t="shared" si="5"/>
        <v>35.61510024283396</v>
      </c>
      <c r="S24" s="50">
        <f t="shared" si="6"/>
        <v>39.99974828063707</v>
      </c>
      <c r="T24" s="50">
        <f t="shared" si="7"/>
        <v>24.38515147652896</v>
      </c>
      <c r="U24" s="50">
        <v>105.01</v>
      </c>
      <c r="V24" s="50">
        <v>88.4</v>
      </c>
      <c r="W24" s="50">
        <v>133.86</v>
      </c>
      <c r="X24" s="50">
        <v>97.31</v>
      </c>
    </row>
    <row r="25" spans="1:24" ht="13.5">
      <c r="A25" s="49" t="s">
        <v>64</v>
      </c>
      <c r="B25" s="49">
        <v>1002092</v>
      </c>
      <c r="C25" s="49"/>
      <c r="D25" s="49">
        <v>2</v>
      </c>
      <c r="E25" s="48" t="s">
        <v>79</v>
      </c>
      <c r="F25" s="50">
        <v>10723472.24</v>
      </c>
      <c r="G25" s="50">
        <v>3620634.66</v>
      </c>
      <c r="H25" s="50">
        <v>3848368.58</v>
      </c>
      <c r="I25" s="50">
        <v>3254469</v>
      </c>
      <c r="J25" s="50">
        <v>10267781.65</v>
      </c>
      <c r="K25" s="50">
        <v>3348611.74</v>
      </c>
      <c r="L25" s="50">
        <v>3664700.91</v>
      </c>
      <c r="M25" s="50">
        <v>3254469</v>
      </c>
      <c r="N25" s="50">
        <f t="shared" si="1"/>
        <v>95.75053135960746</v>
      </c>
      <c r="O25" s="50">
        <f t="shared" si="2"/>
        <v>92.48687190107162</v>
      </c>
      <c r="P25" s="50">
        <f t="shared" si="3"/>
        <v>95.22738879652739</v>
      </c>
      <c r="Q25" s="50">
        <f t="shared" si="4"/>
        <v>100</v>
      </c>
      <c r="R25" s="50">
        <f t="shared" si="5"/>
        <v>32.61280629199979</v>
      </c>
      <c r="S25" s="50">
        <f t="shared" si="6"/>
        <v>35.69126258153337</v>
      </c>
      <c r="T25" s="50">
        <f t="shared" si="7"/>
        <v>31.695931126466835</v>
      </c>
      <c r="U25" s="50">
        <v>106.89</v>
      </c>
      <c r="V25" s="50">
        <v>111.24</v>
      </c>
      <c r="W25" s="50">
        <v>105.57</v>
      </c>
      <c r="X25" s="50">
        <v>104.17</v>
      </c>
    </row>
    <row r="26" spans="1:24" ht="13.5">
      <c r="A26" s="49" t="s">
        <v>64</v>
      </c>
      <c r="B26" s="49">
        <v>1002102</v>
      </c>
      <c r="C26" s="49"/>
      <c r="D26" s="49">
        <v>2</v>
      </c>
      <c r="E26" s="48" t="s">
        <v>80</v>
      </c>
      <c r="F26" s="50">
        <v>15255463.41</v>
      </c>
      <c r="G26" s="50">
        <v>5901579.25</v>
      </c>
      <c r="H26" s="50">
        <v>5020525.16</v>
      </c>
      <c r="I26" s="50">
        <v>4333359</v>
      </c>
      <c r="J26" s="50">
        <v>15372616.19</v>
      </c>
      <c r="K26" s="50">
        <v>6049255.83</v>
      </c>
      <c r="L26" s="50">
        <v>4990001.36</v>
      </c>
      <c r="M26" s="50">
        <v>4333359</v>
      </c>
      <c r="N26" s="50">
        <f t="shared" si="1"/>
        <v>100.76793983146526</v>
      </c>
      <c r="O26" s="50">
        <f t="shared" si="2"/>
        <v>102.50232308580793</v>
      </c>
      <c r="P26" s="50">
        <f t="shared" si="3"/>
        <v>99.39201977826559</v>
      </c>
      <c r="Q26" s="50">
        <f t="shared" si="4"/>
        <v>100</v>
      </c>
      <c r="R26" s="50">
        <f t="shared" si="5"/>
        <v>39.350854501493934</v>
      </c>
      <c r="S26" s="50">
        <f t="shared" si="6"/>
        <v>32.46032619513413</v>
      </c>
      <c r="T26" s="50">
        <f t="shared" si="7"/>
        <v>28.188819303371943</v>
      </c>
      <c r="U26" s="50">
        <v>99.05</v>
      </c>
      <c r="V26" s="50">
        <v>102.29</v>
      </c>
      <c r="W26" s="50">
        <v>101.66</v>
      </c>
      <c r="X26" s="50">
        <v>92.24</v>
      </c>
    </row>
    <row r="27" spans="1:24" ht="13.5">
      <c r="A27" s="49" t="s">
        <v>64</v>
      </c>
      <c r="B27" s="49">
        <v>1002113</v>
      </c>
      <c r="C27" s="49"/>
      <c r="D27" s="49">
        <v>3</v>
      </c>
      <c r="E27" s="48" t="s">
        <v>81</v>
      </c>
      <c r="F27" s="50">
        <v>44601479.88</v>
      </c>
      <c r="G27" s="50">
        <v>20735508.81</v>
      </c>
      <c r="H27" s="50">
        <v>15213403.07</v>
      </c>
      <c r="I27" s="50">
        <v>8652568</v>
      </c>
      <c r="J27" s="50">
        <v>44086269.88</v>
      </c>
      <c r="K27" s="50">
        <v>20700756.8</v>
      </c>
      <c r="L27" s="50">
        <v>14732945.08</v>
      </c>
      <c r="M27" s="50">
        <v>8652568</v>
      </c>
      <c r="N27" s="50">
        <f t="shared" si="1"/>
        <v>98.84485895672931</v>
      </c>
      <c r="O27" s="50">
        <f t="shared" si="2"/>
        <v>99.8324033891889</v>
      </c>
      <c r="P27" s="50">
        <f t="shared" si="3"/>
        <v>96.84187694371</v>
      </c>
      <c r="Q27" s="50">
        <f t="shared" si="4"/>
        <v>100</v>
      </c>
      <c r="R27" s="50">
        <f t="shared" si="5"/>
        <v>46.95511064180783</v>
      </c>
      <c r="S27" s="50">
        <f t="shared" si="6"/>
        <v>33.41844324798204</v>
      </c>
      <c r="T27" s="50">
        <f t="shared" si="7"/>
        <v>19.62644611021013</v>
      </c>
      <c r="U27" s="50">
        <v>100.96</v>
      </c>
      <c r="V27" s="50">
        <v>103.79</v>
      </c>
      <c r="W27" s="50">
        <v>91.82</v>
      </c>
      <c r="X27" s="50">
        <v>112.7</v>
      </c>
    </row>
    <row r="28" spans="1:24" ht="13.5">
      <c r="A28" s="49" t="s">
        <v>64</v>
      </c>
      <c r="B28" s="49">
        <v>1003012</v>
      </c>
      <c r="C28" s="49"/>
      <c r="D28" s="49">
        <v>2</v>
      </c>
      <c r="E28" s="48" t="s">
        <v>82</v>
      </c>
      <c r="F28" s="50">
        <v>23965935.4</v>
      </c>
      <c r="G28" s="50">
        <v>10591996.75</v>
      </c>
      <c r="H28" s="50">
        <v>8352982.65</v>
      </c>
      <c r="I28" s="50">
        <v>5020956</v>
      </c>
      <c r="J28" s="50">
        <v>24300075.71</v>
      </c>
      <c r="K28" s="50">
        <v>11126631.14</v>
      </c>
      <c r="L28" s="50">
        <v>8152488.57</v>
      </c>
      <c r="M28" s="50">
        <v>5020956</v>
      </c>
      <c r="N28" s="50">
        <f t="shared" si="1"/>
        <v>101.39423020392519</v>
      </c>
      <c r="O28" s="50">
        <f t="shared" si="2"/>
        <v>105.04753166583063</v>
      </c>
      <c r="P28" s="50">
        <f t="shared" si="3"/>
        <v>97.59973067823863</v>
      </c>
      <c r="Q28" s="50">
        <f t="shared" si="4"/>
        <v>100</v>
      </c>
      <c r="R28" s="50">
        <f t="shared" si="5"/>
        <v>45.78846285413487</v>
      </c>
      <c r="S28" s="50">
        <f t="shared" si="6"/>
        <v>33.54923115175759</v>
      </c>
      <c r="T28" s="50">
        <f t="shared" si="7"/>
        <v>20.662305994107538</v>
      </c>
      <c r="U28" s="50">
        <v>112.51</v>
      </c>
      <c r="V28" s="50">
        <v>115.09</v>
      </c>
      <c r="W28" s="50">
        <v>112.12</v>
      </c>
      <c r="X28" s="50">
        <v>107.74</v>
      </c>
    </row>
    <row r="29" spans="1:24" ht="13.5">
      <c r="A29" s="49" t="s">
        <v>64</v>
      </c>
      <c r="B29" s="49">
        <v>1003023</v>
      </c>
      <c r="C29" s="49"/>
      <c r="D29" s="49">
        <v>3</v>
      </c>
      <c r="E29" s="48" t="s">
        <v>83</v>
      </c>
      <c r="F29" s="50">
        <v>107357815.88</v>
      </c>
      <c r="G29" s="50">
        <v>47180140.57</v>
      </c>
      <c r="H29" s="50">
        <v>38265801.31</v>
      </c>
      <c r="I29" s="50">
        <v>21911874</v>
      </c>
      <c r="J29" s="50">
        <v>108693967.46</v>
      </c>
      <c r="K29" s="50">
        <v>49836046.18</v>
      </c>
      <c r="L29" s="50">
        <v>36946047.28</v>
      </c>
      <c r="M29" s="50">
        <v>21911874</v>
      </c>
      <c r="N29" s="50">
        <f t="shared" si="1"/>
        <v>101.24457783445733</v>
      </c>
      <c r="O29" s="50">
        <f t="shared" si="2"/>
        <v>105.62928719141796</v>
      </c>
      <c r="P29" s="50">
        <f t="shared" si="3"/>
        <v>96.55108743363724</v>
      </c>
      <c r="Q29" s="50">
        <f t="shared" si="4"/>
        <v>100</v>
      </c>
      <c r="R29" s="50">
        <f t="shared" si="5"/>
        <v>45.849873129656395</v>
      </c>
      <c r="S29" s="50">
        <f t="shared" si="6"/>
        <v>33.99089033491795</v>
      </c>
      <c r="T29" s="50">
        <f t="shared" si="7"/>
        <v>20.159236535425663</v>
      </c>
      <c r="U29" s="50">
        <v>113.81</v>
      </c>
      <c r="V29" s="50">
        <v>110.24</v>
      </c>
      <c r="W29" s="50">
        <v>117.39</v>
      </c>
      <c r="X29" s="50">
        <v>116.42</v>
      </c>
    </row>
    <row r="30" spans="1:24" ht="13.5">
      <c r="A30" s="49" t="s">
        <v>64</v>
      </c>
      <c r="B30" s="49">
        <v>1003032</v>
      </c>
      <c r="C30" s="49"/>
      <c r="D30" s="49">
        <v>2</v>
      </c>
      <c r="E30" s="48" t="s">
        <v>84</v>
      </c>
      <c r="F30" s="50">
        <v>27887802.93</v>
      </c>
      <c r="G30" s="50">
        <v>10117019</v>
      </c>
      <c r="H30" s="50">
        <v>9833021.93</v>
      </c>
      <c r="I30" s="50">
        <v>7937762</v>
      </c>
      <c r="J30" s="50">
        <v>28327360.17</v>
      </c>
      <c r="K30" s="50">
        <v>10602177.78</v>
      </c>
      <c r="L30" s="50">
        <v>9787420.39</v>
      </c>
      <c r="M30" s="50">
        <v>7937762</v>
      </c>
      <c r="N30" s="50">
        <f t="shared" si="1"/>
        <v>101.5761630312123</v>
      </c>
      <c r="O30" s="50">
        <f t="shared" si="2"/>
        <v>104.79547167006406</v>
      </c>
      <c r="P30" s="50">
        <f t="shared" si="3"/>
        <v>99.53624083903576</v>
      </c>
      <c r="Q30" s="50">
        <f t="shared" si="4"/>
        <v>100</v>
      </c>
      <c r="R30" s="50">
        <f t="shared" si="5"/>
        <v>37.42734132786648</v>
      </c>
      <c r="S30" s="50">
        <f t="shared" si="6"/>
        <v>34.551120652482595</v>
      </c>
      <c r="T30" s="50">
        <f t="shared" si="7"/>
        <v>28.021538019650915</v>
      </c>
      <c r="U30" s="50">
        <v>110.35</v>
      </c>
      <c r="V30" s="50">
        <v>125.77</v>
      </c>
      <c r="W30" s="50">
        <v>105.71</v>
      </c>
      <c r="X30" s="50">
        <v>99.44</v>
      </c>
    </row>
    <row r="31" spans="1:24" ht="13.5">
      <c r="A31" s="49" t="s">
        <v>64</v>
      </c>
      <c r="B31" s="49">
        <v>1003042</v>
      </c>
      <c r="C31" s="49"/>
      <c r="D31" s="49">
        <v>2</v>
      </c>
      <c r="E31" s="48" t="s">
        <v>85</v>
      </c>
      <c r="F31" s="50">
        <v>34612222.89</v>
      </c>
      <c r="G31" s="50">
        <v>11468993.7</v>
      </c>
      <c r="H31" s="50">
        <v>13148341.19</v>
      </c>
      <c r="I31" s="50">
        <v>9994888</v>
      </c>
      <c r="J31" s="50">
        <v>34109340.6</v>
      </c>
      <c r="K31" s="50">
        <v>11883498.03</v>
      </c>
      <c r="L31" s="50">
        <v>12230954.57</v>
      </c>
      <c r="M31" s="50">
        <v>9994888</v>
      </c>
      <c r="N31" s="50">
        <f t="shared" si="1"/>
        <v>98.54709623361032</v>
      </c>
      <c r="O31" s="50">
        <f t="shared" si="2"/>
        <v>103.61412989528453</v>
      </c>
      <c r="P31" s="50">
        <f t="shared" si="3"/>
        <v>93.02279575238191</v>
      </c>
      <c r="Q31" s="50">
        <f t="shared" si="4"/>
        <v>100</v>
      </c>
      <c r="R31" s="50">
        <f t="shared" si="5"/>
        <v>34.83942468826266</v>
      </c>
      <c r="S31" s="50">
        <f t="shared" si="6"/>
        <v>35.85807979530393</v>
      </c>
      <c r="T31" s="50">
        <f t="shared" si="7"/>
        <v>29.302495516433407</v>
      </c>
      <c r="U31" s="50">
        <v>102.29</v>
      </c>
      <c r="V31" s="50">
        <v>116.22</v>
      </c>
      <c r="W31" s="50">
        <v>94.34</v>
      </c>
      <c r="X31" s="50">
        <v>98.4</v>
      </c>
    </row>
    <row r="32" spans="1:24" ht="13.5">
      <c r="A32" s="49" t="s">
        <v>64</v>
      </c>
      <c r="B32" s="49">
        <v>1003052</v>
      </c>
      <c r="C32" s="49"/>
      <c r="D32" s="49">
        <v>2</v>
      </c>
      <c r="E32" s="48" t="s">
        <v>86</v>
      </c>
      <c r="F32" s="50">
        <v>16714787.38</v>
      </c>
      <c r="G32" s="50">
        <v>6455120.39</v>
      </c>
      <c r="H32" s="50">
        <v>6865833.99</v>
      </c>
      <c r="I32" s="50">
        <v>3393833</v>
      </c>
      <c r="J32" s="50">
        <v>16077482.47</v>
      </c>
      <c r="K32" s="50">
        <v>6690146.77</v>
      </c>
      <c r="L32" s="50">
        <v>5993502.7</v>
      </c>
      <c r="M32" s="50">
        <v>3393833</v>
      </c>
      <c r="N32" s="50">
        <f t="shared" si="1"/>
        <v>96.18717907974968</v>
      </c>
      <c r="O32" s="50">
        <f t="shared" si="2"/>
        <v>103.640929460651</v>
      </c>
      <c r="P32" s="50">
        <f t="shared" si="3"/>
        <v>87.29460556036544</v>
      </c>
      <c r="Q32" s="50">
        <f t="shared" si="4"/>
        <v>100</v>
      </c>
      <c r="R32" s="50">
        <f t="shared" si="5"/>
        <v>41.61190523754929</v>
      </c>
      <c r="S32" s="50">
        <f t="shared" si="6"/>
        <v>37.27886322490887</v>
      </c>
      <c r="T32" s="50">
        <f t="shared" si="7"/>
        <v>21.109231537541834</v>
      </c>
      <c r="U32" s="50">
        <v>111.17</v>
      </c>
      <c r="V32" s="50">
        <v>116.59</v>
      </c>
      <c r="W32" s="50">
        <v>107.65</v>
      </c>
      <c r="X32" s="50">
        <v>107.49</v>
      </c>
    </row>
    <row r="33" spans="1:24" ht="13.5">
      <c r="A33" s="49" t="s">
        <v>64</v>
      </c>
      <c r="B33" s="49">
        <v>1004011</v>
      </c>
      <c r="C33" s="49"/>
      <c r="D33" s="49">
        <v>1</v>
      </c>
      <c r="E33" s="48" t="s">
        <v>87</v>
      </c>
      <c r="F33" s="50">
        <v>64359238.59</v>
      </c>
      <c r="G33" s="50">
        <v>30593073.9</v>
      </c>
      <c r="H33" s="50">
        <v>24104304.69</v>
      </c>
      <c r="I33" s="50">
        <v>9661860</v>
      </c>
      <c r="J33" s="50">
        <v>65729709.17</v>
      </c>
      <c r="K33" s="50">
        <v>31938118.86</v>
      </c>
      <c r="L33" s="50">
        <v>24129730.31</v>
      </c>
      <c r="M33" s="50">
        <v>9661860</v>
      </c>
      <c r="N33" s="50">
        <f t="shared" si="1"/>
        <v>102.12940769658661</v>
      </c>
      <c r="O33" s="50">
        <f t="shared" si="2"/>
        <v>104.39656689745061</v>
      </c>
      <c r="P33" s="50">
        <f t="shared" si="3"/>
        <v>100.10548165701931</v>
      </c>
      <c r="Q33" s="50">
        <f t="shared" si="4"/>
        <v>100</v>
      </c>
      <c r="R33" s="50">
        <f t="shared" si="5"/>
        <v>48.590080898421235</v>
      </c>
      <c r="S33" s="50">
        <f t="shared" si="6"/>
        <v>36.710538681362614</v>
      </c>
      <c r="T33" s="50">
        <f t="shared" si="7"/>
        <v>14.699380420216151</v>
      </c>
      <c r="U33" s="50">
        <v>115.68</v>
      </c>
      <c r="V33" s="50">
        <v>111.23</v>
      </c>
      <c r="W33" s="50">
        <v>123.8</v>
      </c>
      <c r="X33" s="50">
        <v>112.13</v>
      </c>
    </row>
    <row r="34" spans="1:24" ht="13.5">
      <c r="A34" s="49" t="s">
        <v>64</v>
      </c>
      <c r="B34" s="49">
        <v>1004022</v>
      </c>
      <c r="C34" s="49"/>
      <c r="D34" s="49">
        <v>2</v>
      </c>
      <c r="E34" s="48" t="s">
        <v>88</v>
      </c>
      <c r="F34" s="50">
        <v>62943851.84</v>
      </c>
      <c r="G34" s="50">
        <v>41912123.7</v>
      </c>
      <c r="H34" s="50">
        <v>16086252.14</v>
      </c>
      <c r="I34" s="50">
        <v>4945476</v>
      </c>
      <c r="J34" s="50">
        <v>36898233.88</v>
      </c>
      <c r="K34" s="50">
        <v>23773179.49</v>
      </c>
      <c r="L34" s="50">
        <v>8179578.39</v>
      </c>
      <c r="M34" s="50">
        <v>4945476</v>
      </c>
      <c r="N34" s="50">
        <f t="shared" si="1"/>
        <v>58.62087050820054</v>
      </c>
      <c r="O34" s="50">
        <f t="shared" si="2"/>
        <v>56.721486270093244</v>
      </c>
      <c r="P34" s="50">
        <f t="shared" si="3"/>
        <v>50.8482542658939</v>
      </c>
      <c r="Q34" s="50">
        <f t="shared" si="4"/>
        <v>100</v>
      </c>
      <c r="R34" s="50">
        <f t="shared" si="5"/>
        <v>64.42904440173166</v>
      </c>
      <c r="S34" s="50">
        <f t="shared" si="6"/>
        <v>22.167940114970076</v>
      </c>
      <c r="T34" s="50">
        <f t="shared" si="7"/>
        <v>13.403015483298248</v>
      </c>
      <c r="U34" s="50">
        <v>168.1</v>
      </c>
      <c r="V34" s="50">
        <v>299.16</v>
      </c>
      <c r="W34" s="50">
        <v>91.8</v>
      </c>
      <c r="X34" s="50">
        <v>97.1</v>
      </c>
    </row>
    <row r="35" spans="1:24" ht="13.5">
      <c r="A35" s="49" t="s">
        <v>64</v>
      </c>
      <c r="B35" s="49">
        <v>1004032</v>
      </c>
      <c r="C35" s="49"/>
      <c r="D35" s="49">
        <v>2</v>
      </c>
      <c r="E35" s="48" t="s">
        <v>89</v>
      </c>
      <c r="F35" s="50">
        <v>20070736.35</v>
      </c>
      <c r="G35" s="50">
        <v>5432479.53</v>
      </c>
      <c r="H35" s="50">
        <v>8572561.82</v>
      </c>
      <c r="I35" s="50">
        <v>6065695</v>
      </c>
      <c r="J35" s="50">
        <v>20093290.51</v>
      </c>
      <c r="K35" s="50">
        <v>5745540.67</v>
      </c>
      <c r="L35" s="50">
        <v>8282054.84</v>
      </c>
      <c r="M35" s="50">
        <v>6065695</v>
      </c>
      <c r="N35" s="50">
        <f t="shared" si="1"/>
        <v>100.11237335594816</v>
      </c>
      <c r="O35" s="50">
        <f t="shared" si="2"/>
        <v>105.7627670435051</v>
      </c>
      <c r="P35" s="50">
        <f t="shared" si="3"/>
        <v>96.61119994116298</v>
      </c>
      <c r="Q35" s="50">
        <f t="shared" si="4"/>
        <v>100</v>
      </c>
      <c r="R35" s="50">
        <f t="shared" si="5"/>
        <v>28.594324394705623</v>
      </c>
      <c r="S35" s="50">
        <f t="shared" si="6"/>
        <v>41.218011733211135</v>
      </c>
      <c r="T35" s="50">
        <f t="shared" si="7"/>
        <v>30.187663872083238</v>
      </c>
      <c r="U35" s="50">
        <v>116.7</v>
      </c>
      <c r="V35" s="50">
        <v>118.45</v>
      </c>
      <c r="W35" s="50">
        <v>119.73</v>
      </c>
      <c r="X35" s="50">
        <v>111.3</v>
      </c>
    </row>
    <row r="36" spans="1:24" ht="13.5">
      <c r="A36" s="49" t="s">
        <v>64</v>
      </c>
      <c r="B36" s="49">
        <v>1004042</v>
      </c>
      <c r="C36" s="49"/>
      <c r="D36" s="49">
        <v>2</v>
      </c>
      <c r="E36" s="48" t="s">
        <v>90</v>
      </c>
      <c r="F36" s="50">
        <v>24137537.75</v>
      </c>
      <c r="G36" s="50">
        <v>7660843.88</v>
      </c>
      <c r="H36" s="50">
        <v>8033224.87</v>
      </c>
      <c r="I36" s="50">
        <v>8443469</v>
      </c>
      <c r="J36" s="50">
        <v>23780436.94</v>
      </c>
      <c r="K36" s="50">
        <v>7506337.52</v>
      </c>
      <c r="L36" s="50">
        <v>7830630.42</v>
      </c>
      <c r="M36" s="50">
        <v>8443469</v>
      </c>
      <c r="N36" s="50">
        <f t="shared" si="1"/>
        <v>98.52055825371004</v>
      </c>
      <c r="O36" s="50">
        <f t="shared" si="2"/>
        <v>97.98316788045548</v>
      </c>
      <c r="P36" s="50">
        <f t="shared" si="3"/>
        <v>97.47804333529132</v>
      </c>
      <c r="Q36" s="50">
        <f t="shared" si="4"/>
        <v>100</v>
      </c>
      <c r="R36" s="50">
        <f t="shared" si="5"/>
        <v>31.56517913837793</v>
      </c>
      <c r="S36" s="50">
        <f t="shared" si="6"/>
        <v>32.92887527574588</v>
      </c>
      <c r="T36" s="50">
        <f t="shared" si="7"/>
        <v>35.505945585876184</v>
      </c>
      <c r="U36" s="50">
        <v>98.68</v>
      </c>
      <c r="V36" s="50">
        <v>93.32</v>
      </c>
      <c r="W36" s="50">
        <v>94.19</v>
      </c>
      <c r="X36" s="50">
        <v>109.08</v>
      </c>
    </row>
    <row r="37" spans="1:24" ht="13.5">
      <c r="A37" s="49" t="s">
        <v>64</v>
      </c>
      <c r="B37" s="49">
        <v>1004052</v>
      </c>
      <c r="C37" s="49"/>
      <c r="D37" s="49">
        <v>2</v>
      </c>
      <c r="E37" s="48" t="s">
        <v>87</v>
      </c>
      <c r="F37" s="50">
        <v>33694836.94</v>
      </c>
      <c r="G37" s="50">
        <v>12674829.74</v>
      </c>
      <c r="H37" s="50">
        <v>10713307.2</v>
      </c>
      <c r="I37" s="50">
        <v>10306700</v>
      </c>
      <c r="J37" s="50">
        <v>34031307.21</v>
      </c>
      <c r="K37" s="50">
        <v>13087604.39</v>
      </c>
      <c r="L37" s="50">
        <v>10637002.82</v>
      </c>
      <c r="M37" s="50">
        <v>10306700</v>
      </c>
      <c r="N37" s="50">
        <f t="shared" si="1"/>
        <v>100.99858109003215</v>
      </c>
      <c r="O37" s="50">
        <f t="shared" si="2"/>
        <v>103.25664847944537</v>
      </c>
      <c r="P37" s="50">
        <f t="shared" si="3"/>
        <v>99.28776073927948</v>
      </c>
      <c r="Q37" s="50">
        <f t="shared" si="4"/>
        <v>100</v>
      </c>
      <c r="R37" s="50">
        <f t="shared" si="5"/>
        <v>38.4575423719082</v>
      </c>
      <c r="S37" s="50">
        <f t="shared" si="6"/>
        <v>31.256521397668642</v>
      </c>
      <c r="T37" s="50">
        <f t="shared" si="7"/>
        <v>30.28593623042316</v>
      </c>
      <c r="U37" s="50">
        <v>106.56</v>
      </c>
      <c r="V37" s="50">
        <v>118.58</v>
      </c>
      <c r="W37" s="50">
        <v>103.56</v>
      </c>
      <c r="X37" s="50">
        <v>96.96</v>
      </c>
    </row>
    <row r="38" spans="1:24" ht="13.5">
      <c r="A38" s="49" t="s">
        <v>64</v>
      </c>
      <c r="B38" s="49">
        <v>1004062</v>
      </c>
      <c r="C38" s="49"/>
      <c r="D38" s="49">
        <v>2</v>
      </c>
      <c r="E38" s="48" t="s">
        <v>91</v>
      </c>
      <c r="F38" s="50">
        <v>23654863.07</v>
      </c>
      <c r="G38" s="50">
        <v>7400573</v>
      </c>
      <c r="H38" s="50">
        <v>7862955.07</v>
      </c>
      <c r="I38" s="50">
        <v>8391335</v>
      </c>
      <c r="J38" s="50">
        <v>23384424.07</v>
      </c>
      <c r="K38" s="50">
        <v>7303157.74</v>
      </c>
      <c r="L38" s="50">
        <v>7689931.33</v>
      </c>
      <c r="M38" s="50">
        <v>8391335</v>
      </c>
      <c r="N38" s="50">
        <f t="shared" si="1"/>
        <v>98.85672980139555</v>
      </c>
      <c r="O38" s="50">
        <f t="shared" si="2"/>
        <v>98.68367949346624</v>
      </c>
      <c r="P38" s="50">
        <f t="shared" si="3"/>
        <v>97.79950745667938</v>
      </c>
      <c r="Q38" s="50">
        <f t="shared" si="4"/>
        <v>100</v>
      </c>
      <c r="R38" s="50">
        <f t="shared" si="5"/>
        <v>31.23086426305987</v>
      </c>
      <c r="S38" s="50">
        <f t="shared" si="6"/>
        <v>32.884843804494004</v>
      </c>
      <c r="T38" s="50">
        <f t="shared" si="7"/>
        <v>35.884291932446125</v>
      </c>
      <c r="U38" s="50">
        <v>105.08</v>
      </c>
      <c r="V38" s="50">
        <v>114.83</v>
      </c>
      <c r="W38" s="50">
        <v>94</v>
      </c>
      <c r="X38" s="50">
        <v>108.78</v>
      </c>
    </row>
    <row r="39" spans="1:24" ht="13.5">
      <c r="A39" s="49" t="s">
        <v>64</v>
      </c>
      <c r="B39" s="49">
        <v>1004072</v>
      </c>
      <c r="C39" s="49"/>
      <c r="D39" s="49">
        <v>2</v>
      </c>
      <c r="E39" s="48" t="s">
        <v>92</v>
      </c>
      <c r="F39" s="50">
        <v>17167845.35</v>
      </c>
      <c r="G39" s="50">
        <v>4268784.56</v>
      </c>
      <c r="H39" s="50">
        <v>6815096.79</v>
      </c>
      <c r="I39" s="50">
        <v>6083964</v>
      </c>
      <c r="J39" s="50">
        <v>17219194.32</v>
      </c>
      <c r="K39" s="50">
        <v>4379864.63</v>
      </c>
      <c r="L39" s="50">
        <v>6755365.69</v>
      </c>
      <c r="M39" s="50">
        <v>6083964</v>
      </c>
      <c r="N39" s="50">
        <f t="shared" si="1"/>
        <v>100.29909967705994</v>
      </c>
      <c r="O39" s="50">
        <f t="shared" si="2"/>
        <v>102.60214748340451</v>
      </c>
      <c r="P39" s="50">
        <f t="shared" si="3"/>
        <v>99.12354729741118</v>
      </c>
      <c r="Q39" s="50">
        <f t="shared" si="4"/>
        <v>100</v>
      </c>
      <c r="R39" s="50">
        <f t="shared" si="5"/>
        <v>25.435944032020192</v>
      </c>
      <c r="S39" s="50">
        <f t="shared" si="6"/>
        <v>39.2316014585751</v>
      </c>
      <c r="T39" s="50">
        <f t="shared" si="7"/>
        <v>35.33245450940471</v>
      </c>
      <c r="U39" s="50">
        <v>118.41</v>
      </c>
      <c r="V39" s="50">
        <v>108.92</v>
      </c>
      <c r="W39" s="50">
        <v>131.38</v>
      </c>
      <c r="X39" s="50">
        <v>113.11</v>
      </c>
    </row>
    <row r="40" spans="1:24" ht="13.5">
      <c r="A40" s="49" t="s">
        <v>64</v>
      </c>
      <c r="B40" s="49">
        <v>1004082</v>
      </c>
      <c r="C40" s="49"/>
      <c r="D40" s="49">
        <v>2</v>
      </c>
      <c r="E40" s="48" t="s">
        <v>93</v>
      </c>
      <c r="F40" s="50">
        <v>14022642.57</v>
      </c>
      <c r="G40" s="50">
        <v>4343502.18</v>
      </c>
      <c r="H40" s="50">
        <v>5566678.39</v>
      </c>
      <c r="I40" s="50">
        <v>4112462</v>
      </c>
      <c r="J40" s="50">
        <v>13737272</v>
      </c>
      <c r="K40" s="50">
        <v>4182147.9</v>
      </c>
      <c r="L40" s="50">
        <v>5430206.1</v>
      </c>
      <c r="M40" s="50">
        <v>4124918</v>
      </c>
      <c r="N40" s="50">
        <f t="shared" si="1"/>
        <v>97.96493015795382</v>
      </c>
      <c r="O40" s="50">
        <f t="shared" si="2"/>
        <v>96.28515715399043</v>
      </c>
      <c r="P40" s="50">
        <f t="shared" si="3"/>
        <v>97.5484071390731</v>
      </c>
      <c r="Q40" s="50">
        <f t="shared" si="4"/>
        <v>100.30288425765393</v>
      </c>
      <c r="R40" s="50">
        <f t="shared" si="5"/>
        <v>30.443802088216643</v>
      </c>
      <c r="S40" s="50">
        <f t="shared" si="6"/>
        <v>39.52899891623315</v>
      </c>
      <c r="T40" s="50">
        <f t="shared" si="7"/>
        <v>30.027198995550208</v>
      </c>
      <c r="U40" s="50">
        <v>93.8</v>
      </c>
      <c r="V40" s="50">
        <v>111.53</v>
      </c>
      <c r="W40" s="50">
        <v>75.91</v>
      </c>
      <c r="X40" s="50">
        <v>110.24</v>
      </c>
    </row>
    <row r="41" spans="1:24" ht="13.5">
      <c r="A41" s="49" t="s">
        <v>64</v>
      </c>
      <c r="B41" s="49">
        <v>1005011</v>
      </c>
      <c r="C41" s="49"/>
      <c r="D41" s="49">
        <v>1</v>
      </c>
      <c r="E41" s="48" t="s">
        <v>94</v>
      </c>
      <c r="F41" s="50">
        <v>132115642.19</v>
      </c>
      <c r="G41" s="50">
        <v>70462624</v>
      </c>
      <c r="H41" s="50">
        <v>41477657.19</v>
      </c>
      <c r="I41" s="50">
        <v>20175361</v>
      </c>
      <c r="J41" s="50">
        <v>126589867.3</v>
      </c>
      <c r="K41" s="50">
        <v>69265791.08</v>
      </c>
      <c r="L41" s="50">
        <v>37148715.22</v>
      </c>
      <c r="M41" s="50">
        <v>20175361</v>
      </c>
      <c r="N41" s="50">
        <f t="shared" si="1"/>
        <v>95.81747111969285</v>
      </c>
      <c r="O41" s="50">
        <f t="shared" si="2"/>
        <v>98.30146416346913</v>
      </c>
      <c r="P41" s="50">
        <f t="shared" si="3"/>
        <v>89.5631955532829</v>
      </c>
      <c r="Q41" s="50">
        <f t="shared" si="4"/>
        <v>100</v>
      </c>
      <c r="R41" s="50">
        <f t="shared" si="5"/>
        <v>54.7166945959821</v>
      </c>
      <c r="S41" s="50">
        <f t="shared" si="6"/>
        <v>29.345725698537013</v>
      </c>
      <c r="T41" s="50">
        <f t="shared" si="7"/>
        <v>15.937579705480898</v>
      </c>
      <c r="U41" s="50">
        <v>109.4</v>
      </c>
      <c r="V41" s="50">
        <v>107.03</v>
      </c>
      <c r="W41" s="50">
        <v>117.13</v>
      </c>
      <c r="X41" s="50">
        <v>104.65</v>
      </c>
    </row>
    <row r="42" spans="1:24" ht="13.5">
      <c r="A42" s="49" t="s">
        <v>64</v>
      </c>
      <c r="B42" s="49">
        <v>1005022</v>
      </c>
      <c r="C42" s="49"/>
      <c r="D42" s="49">
        <v>2</v>
      </c>
      <c r="E42" s="48" t="s">
        <v>95</v>
      </c>
      <c r="F42" s="50">
        <v>24652742.25</v>
      </c>
      <c r="G42" s="50">
        <v>8136169</v>
      </c>
      <c r="H42" s="50">
        <v>7814285.25</v>
      </c>
      <c r="I42" s="50">
        <v>8702288</v>
      </c>
      <c r="J42" s="50">
        <v>24470404.9</v>
      </c>
      <c r="K42" s="50">
        <v>8041830.68</v>
      </c>
      <c r="L42" s="50">
        <v>7726286.22</v>
      </c>
      <c r="M42" s="50">
        <v>8702288</v>
      </c>
      <c r="N42" s="50">
        <f t="shared" si="1"/>
        <v>99.26037700734895</v>
      </c>
      <c r="O42" s="50">
        <f t="shared" si="2"/>
        <v>98.84050687737681</v>
      </c>
      <c r="P42" s="50">
        <f t="shared" si="3"/>
        <v>98.87386975027562</v>
      </c>
      <c r="Q42" s="50">
        <f t="shared" si="4"/>
        <v>100</v>
      </c>
      <c r="R42" s="50">
        <f t="shared" si="5"/>
        <v>32.86349659052842</v>
      </c>
      <c r="S42" s="50">
        <f t="shared" si="6"/>
        <v>31.57400235743545</v>
      </c>
      <c r="T42" s="50">
        <f t="shared" si="7"/>
        <v>35.562501052036126</v>
      </c>
      <c r="U42" s="50">
        <v>115.74</v>
      </c>
      <c r="V42" s="50">
        <v>124.75</v>
      </c>
      <c r="W42" s="50">
        <v>100.86</v>
      </c>
      <c r="X42" s="50">
        <v>123.67</v>
      </c>
    </row>
    <row r="43" spans="1:24" ht="13.5">
      <c r="A43" s="49" t="s">
        <v>64</v>
      </c>
      <c r="B43" s="49">
        <v>1005032</v>
      </c>
      <c r="C43" s="49"/>
      <c r="D43" s="49">
        <v>2</v>
      </c>
      <c r="E43" s="48" t="s">
        <v>96</v>
      </c>
      <c r="F43" s="50">
        <v>11991112.36</v>
      </c>
      <c r="G43" s="50">
        <v>3611988.04</v>
      </c>
      <c r="H43" s="50">
        <v>4089469.32</v>
      </c>
      <c r="I43" s="50">
        <v>4289655</v>
      </c>
      <c r="J43" s="50">
        <v>11965544.58</v>
      </c>
      <c r="K43" s="50">
        <v>3678601.9</v>
      </c>
      <c r="L43" s="50">
        <v>3997287.68</v>
      </c>
      <c r="M43" s="50">
        <v>4289655</v>
      </c>
      <c r="N43" s="50">
        <f t="shared" si="1"/>
        <v>99.78677724607695</v>
      </c>
      <c r="O43" s="50">
        <f t="shared" si="2"/>
        <v>101.84424364816003</v>
      </c>
      <c r="P43" s="50">
        <f t="shared" si="3"/>
        <v>97.74587769740256</v>
      </c>
      <c r="Q43" s="50">
        <f t="shared" si="4"/>
        <v>100</v>
      </c>
      <c r="R43" s="50">
        <f t="shared" si="5"/>
        <v>30.74328857667421</v>
      </c>
      <c r="S43" s="50">
        <f t="shared" si="6"/>
        <v>33.406650681669184</v>
      </c>
      <c r="T43" s="50">
        <f t="shared" si="7"/>
        <v>35.850060741656606</v>
      </c>
      <c r="U43" s="50">
        <v>103.02</v>
      </c>
      <c r="V43" s="50">
        <v>115.06</v>
      </c>
      <c r="W43" s="50">
        <v>89.34</v>
      </c>
      <c r="X43" s="50">
        <v>108.77</v>
      </c>
    </row>
    <row r="44" spans="1:24" ht="13.5">
      <c r="A44" s="49" t="s">
        <v>64</v>
      </c>
      <c r="B44" s="49">
        <v>1005042</v>
      </c>
      <c r="C44" s="49"/>
      <c r="D44" s="49">
        <v>2</v>
      </c>
      <c r="E44" s="48" t="s">
        <v>97</v>
      </c>
      <c r="F44" s="50">
        <v>19266790.43</v>
      </c>
      <c r="G44" s="50">
        <v>6171757</v>
      </c>
      <c r="H44" s="50">
        <v>6502318.43</v>
      </c>
      <c r="I44" s="50">
        <v>6592715</v>
      </c>
      <c r="J44" s="50">
        <v>19603077.96</v>
      </c>
      <c r="K44" s="50">
        <v>6741332.16</v>
      </c>
      <c r="L44" s="50">
        <v>6269030.8</v>
      </c>
      <c r="M44" s="50">
        <v>6592715</v>
      </c>
      <c r="N44" s="50">
        <f t="shared" si="1"/>
        <v>101.74542579482451</v>
      </c>
      <c r="O44" s="50">
        <f t="shared" si="2"/>
        <v>109.22873599851712</v>
      </c>
      <c r="P44" s="50">
        <f t="shared" si="3"/>
        <v>96.41223922649387</v>
      </c>
      <c r="Q44" s="50">
        <f t="shared" si="4"/>
        <v>100</v>
      </c>
      <c r="R44" s="50">
        <f t="shared" si="5"/>
        <v>34.38915140650698</v>
      </c>
      <c r="S44" s="50">
        <f t="shared" si="6"/>
        <v>31.97982894722926</v>
      </c>
      <c r="T44" s="50">
        <f t="shared" si="7"/>
        <v>33.63101964626375</v>
      </c>
      <c r="U44" s="50">
        <v>106.81</v>
      </c>
      <c r="V44" s="50">
        <v>110.91</v>
      </c>
      <c r="W44" s="50">
        <v>102.74</v>
      </c>
      <c r="X44" s="50">
        <v>106.8</v>
      </c>
    </row>
    <row r="45" spans="1:24" ht="13.5">
      <c r="A45" s="49" t="s">
        <v>64</v>
      </c>
      <c r="B45" s="49">
        <v>1005052</v>
      </c>
      <c r="C45" s="49"/>
      <c r="D45" s="49">
        <v>2</v>
      </c>
      <c r="E45" s="48" t="s">
        <v>98</v>
      </c>
      <c r="F45" s="50">
        <v>14184451.19</v>
      </c>
      <c r="G45" s="50">
        <v>4259192.77</v>
      </c>
      <c r="H45" s="50">
        <v>4637272.42</v>
      </c>
      <c r="I45" s="50">
        <v>5287986</v>
      </c>
      <c r="J45" s="50">
        <v>14228923.42</v>
      </c>
      <c r="K45" s="50">
        <v>4324121.22</v>
      </c>
      <c r="L45" s="50">
        <v>4616816.2</v>
      </c>
      <c r="M45" s="50">
        <v>5287986</v>
      </c>
      <c r="N45" s="50">
        <f t="shared" si="1"/>
        <v>100.31352802730467</v>
      </c>
      <c r="O45" s="50">
        <f t="shared" si="2"/>
        <v>101.52443088411798</v>
      </c>
      <c r="P45" s="50">
        <f t="shared" si="3"/>
        <v>99.55887387784736</v>
      </c>
      <c r="Q45" s="50">
        <f t="shared" si="4"/>
        <v>100</v>
      </c>
      <c r="R45" s="50">
        <f t="shared" si="5"/>
        <v>30.389658390613505</v>
      </c>
      <c r="S45" s="50">
        <f t="shared" si="6"/>
        <v>32.44670073570472</v>
      </c>
      <c r="T45" s="50">
        <f t="shared" si="7"/>
        <v>37.163640873681786</v>
      </c>
      <c r="U45" s="50">
        <v>104</v>
      </c>
      <c r="V45" s="50">
        <v>107.31</v>
      </c>
      <c r="W45" s="50">
        <v>99.92</v>
      </c>
      <c r="X45" s="50">
        <v>105.08</v>
      </c>
    </row>
    <row r="46" spans="1:24" ht="13.5">
      <c r="A46" s="49" t="s">
        <v>64</v>
      </c>
      <c r="B46" s="49">
        <v>1005062</v>
      </c>
      <c r="C46" s="49"/>
      <c r="D46" s="49">
        <v>2</v>
      </c>
      <c r="E46" s="48" t="s">
        <v>99</v>
      </c>
      <c r="F46" s="50">
        <v>17415758.49</v>
      </c>
      <c r="G46" s="50">
        <v>3530729.44</v>
      </c>
      <c r="H46" s="50">
        <v>6847825.05</v>
      </c>
      <c r="I46" s="50">
        <v>7037204</v>
      </c>
      <c r="J46" s="50">
        <v>17424882.79</v>
      </c>
      <c r="K46" s="50">
        <v>3596986.8</v>
      </c>
      <c r="L46" s="50">
        <v>6790691.99</v>
      </c>
      <c r="M46" s="50">
        <v>7037204</v>
      </c>
      <c r="N46" s="50">
        <f t="shared" si="1"/>
        <v>100.05239105724417</v>
      </c>
      <c r="O46" s="50">
        <f t="shared" si="2"/>
        <v>101.87659125758444</v>
      </c>
      <c r="P46" s="50">
        <f t="shared" si="3"/>
        <v>99.16567582286584</v>
      </c>
      <c r="Q46" s="50">
        <f t="shared" si="4"/>
        <v>100</v>
      </c>
      <c r="R46" s="50">
        <f t="shared" si="5"/>
        <v>20.64281776440001</v>
      </c>
      <c r="S46" s="50">
        <f t="shared" si="6"/>
        <v>38.971234824587306</v>
      </c>
      <c r="T46" s="50">
        <f t="shared" si="7"/>
        <v>40.38594741101269</v>
      </c>
      <c r="U46" s="50">
        <v>110.38</v>
      </c>
      <c r="V46" s="50">
        <v>104.78</v>
      </c>
      <c r="W46" s="50">
        <v>104.69</v>
      </c>
      <c r="X46" s="50">
        <v>119.95</v>
      </c>
    </row>
    <row r="47" spans="1:24" ht="13.5">
      <c r="A47" s="49" t="s">
        <v>64</v>
      </c>
      <c r="B47" s="49">
        <v>1005072</v>
      </c>
      <c r="C47" s="49"/>
      <c r="D47" s="49">
        <v>2</v>
      </c>
      <c r="E47" s="48" t="s">
        <v>94</v>
      </c>
      <c r="F47" s="50">
        <v>32943941.18</v>
      </c>
      <c r="G47" s="50">
        <v>11897137.69</v>
      </c>
      <c r="H47" s="50">
        <v>10778713.49</v>
      </c>
      <c r="I47" s="50">
        <v>10268090</v>
      </c>
      <c r="J47" s="50">
        <v>32754146.41</v>
      </c>
      <c r="K47" s="50">
        <v>12157018.1</v>
      </c>
      <c r="L47" s="50">
        <v>10329038.31</v>
      </c>
      <c r="M47" s="50">
        <v>10268090</v>
      </c>
      <c r="N47" s="50">
        <f t="shared" si="1"/>
        <v>99.42388565787259</v>
      </c>
      <c r="O47" s="50">
        <f t="shared" si="2"/>
        <v>102.18439440453344</v>
      </c>
      <c r="P47" s="50">
        <f t="shared" si="3"/>
        <v>95.82811825903724</v>
      </c>
      <c r="Q47" s="50">
        <f t="shared" si="4"/>
        <v>100</v>
      </c>
      <c r="R47" s="50">
        <f t="shared" si="5"/>
        <v>37.11596677814325</v>
      </c>
      <c r="S47" s="50">
        <f t="shared" si="6"/>
        <v>31.535055686404622</v>
      </c>
      <c r="T47" s="50">
        <f t="shared" si="7"/>
        <v>31.34897753545213</v>
      </c>
      <c r="U47" s="50">
        <v>113.5</v>
      </c>
      <c r="V47" s="50">
        <v>117.79</v>
      </c>
      <c r="W47" s="50">
        <v>89.82</v>
      </c>
      <c r="X47" s="50">
        <v>145.9</v>
      </c>
    </row>
    <row r="48" spans="1:24" ht="13.5">
      <c r="A48" s="49" t="s">
        <v>64</v>
      </c>
      <c r="B48" s="49">
        <v>1005082</v>
      </c>
      <c r="C48" s="49"/>
      <c r="D48" s="49">
        <v>2</v>
      </c>
      <c r="E48" s="48" t="s">
        <v>100</v>
      </c>
      <c r="F48" s="50">
        <v>27634848.73</v>
      </c>
      <c r="G48" s="50">
        <v>11000143.75</v>
      </c>
      <c r="H48" s="50">
        <v>9324098.98</v>
      </c>
      <c r="I48" s="50">
        <v>7310606</v>
      </c>
      <c r="J48" s="50">
        <v>28049267.83</v>
      </c>
      <c r="K48" s="50">
        <v>11448783.01</v>
      </c>
      <c r="L48" s="50">
        <v>9289878.82</v>
      </c>
      <c r="M48" s="50">
        <v>7310606</v>
      </c>
      <c r="N48" s="50">
        <f t="shared" si="1"/>
        <v>101.49962499903286</v>
      </c>
      <c r="O48" s="50">
        <f t="shared" si="2"/>
        <v>104.07848542888361</v>
      </c>
      <c r="P48" s="50">
        <f t="shared" si="3"/>
        <v>99.63299231300094</v>
      </c>
      <c r="Q48" s="50">
        <f t="shared" si="4"/>
        <v>100</v>
      </c>
      <c r="R48" s="50">
        <f t="shared" si="5"/>
        <v>40.81669111432204</v>
      </c>
      <c r="S48" s="50">
        <f t="shared" si="6"/>
        <v>33.11986208090623</v>
      </c>
      <c r="T48" s="50">
        <f t="shared" si="7"/>
        <v>26.063446804771733</v>
      </c>
      <c r="U48" s="50">
        <v>101.62</v>
      </c>
      <c r="V48" s="50">
        <v>105.25</v>
      </c>
      <c r="W48" s="50">
        <v>90.19</v>
      </c>
      <c r="X48" s="50">
        <v>113.8</v>
      </c>
    </row>
    <row r="49" spans="1:24" ht="13.5">
      <c r="A49" s="49" t="s">
        <v>64</v>
      </c>
      <c r="B49" s="49">
        <v>1005092</v>
      </c>
      <c r="C49" s="49"/>
      <c r="D49" s="49">
        <v>2</v>
      </c>
      <c r="E49" s="48" t="s">
        <v>101</v>
      </c>
      <c r="F49" s="50">
        <v>35603701.79</v>
      </c>
      <c r="G49" s="50">
        <v>14121233.44</v>
      </c>
      <c r="H49" s="50">
        <v>10257520.35</v>
      </c>
      <c r="I49" s="50">
        <v>11224948</v>
      </c>
      <c r="J49" s="50">
        <v>36109402.38</v>
      </c>
      <c r="K49" s="50">
        <v>14868198.83</v>
      </c>
      <c r="L49" s="50">
        <v>10016255.55</v>
      </c>
      <c r="M49" s="50">
        <v>11224948</v>
      </c>
      <c r="N49" s="50">
        <f t="shared" si="1"/>
        <v>101.42035958222198</v>
      </c>
      <c r="O49" s="50">
        <f t="shared" si="2"/>
        <v>105.28966108501638</v>
      </c>
      <c r="P49" s="50">
        <f t="shared" si="3"/>
        <v>97.64792277502039</v>
      </c>
      <c r="Q49" s="50">
        <f t="shared" si="4"/>
        <v>100</v>
      </c>
      <c r="R49" s="50">
        <f t="shared" si="5"/>
        <v>41.17542205083705</v>
      </c>
      <c r="S49" s="50">
        <f t="shared" si="6"/>
        <v>27.73863561792905</v>
      </c>
      <c r="T49" s="50">
        <f t="shared" si="7"/>
        <v>31.085942331233895</v>
      </c>
      <c r="U49" s="50">
        <v>107.78</v>
      </c>
      <c r="V49" s="50">
        <v>116.2</v>
      </c>
      <c r="W49" s="50">
        <v>100.86</v>
      </c>
      <c r="X49" s="50">
        <v>104.15</v>
      </c>
    </row>
    <row r="50" spans="1:24" ht="13.5">
      <c r="A50" s="49" t="s">
        <v>64</v>
      </c>
      <c r="B50" s="49">
        <v>1005102</v>
      </c>
      <c r="C50" s="49"/>
      <c r="D50" s="49">
        <v>2</v>
      </c>
      <c r="E50" s="48" t="s">
        <v>102</v>
      </c>
      <c r="F50" s="50">
        <v>22307171.38</v>
      </c>
      <c r="G50" s="50">
        <v>8476070</v>
      </c>
      <c r="H50" s="50">
        <v>6261061.38</v>
      </c>
      <c r="I50" s="50">
        <v>7570040</v>
      </c>
      <c r="J50" s="50">
        <v>22209697.73</v>
      </c>
      <c r="K50" s="50">
        <v>8445236.12</v>
      </c>
      <c r="L50" s="50">
        <v>6194421.61</v>
      </c>
      <c r="M50" s="50">
        <v>7570040</v>
      </c>
      <c r="N50" s="50">
        <f t="shared" si="1"/>
        <v>99.56303895128814</v>
      </c>
      <c r="O50" s="50">
        <f t="shared" si="2"/>
        <v>99.63622433509869</v>
      </c>
      <c r="P50" s="50">
        <f t="shared" si="3"/>
        <v>98.93564739338173</v>
      </c>
      <c r="Q50" s="50">
        <f t="shared" si="4"/>
        <v>100</v>
      </c>
      <c r="R50" s="50">
        <f t="shared" si="5"/>
        <v>38.024993508094894</v>
      </c>
      <c r="S50" s="50">
        <f t="shared" si="6"/>
        <v>27.890616456399652</v>
      </c>
      <c r="T50" s="50">
        <f t="shared" si="7"/>
        <v>34.08439003550544</v>
      </c>
      <c r="U50" s="50">
        <v>110.1</v>
      </c>
      <c r="V50" s="50">
        <v>125.09</v>
      </c>
      <c r="W50" s="50">
        <v>94.39</v>
      </c>
      <c r="X50" s="50">
        <v>110.37</v>
      </c>
    </row>
    <row r="51" spans="1:24" ht="13.5">
      <c r="A51" s="49" t="s">
        <v>64</v>
      </c>
      <c r="B51" s="49">
        <v>1006022</v>
      </c>
      <c r="C51" s="49"/>
      <c r="D51" s="49">
        <v>2</v>
      </c>
      <c r="E51" s="48" t="s">
        <v>103</v>
      </c>
      <c r="F51" s="50">
        <v>60352009.78</v>
      </c>
      <c r="G51" s="50">
        <v>24348630</v>
      </c>
      <c r="H51" s="50">
        <v>23989182.78</v>
      </c>
      <c r="I51" s="50">
        <v>12014197</v>
      </c>
      <c r="J51" s="50">
        <v>55871220.31</v>
      </c>
      <c r="K51" s="50">
        <v>26678687.58</v>
      </c>
      <c r="L51" s="50">
        <v>17178335.73</v>
      </c>
      <c r="M51" s="50">
        <v>12014197</v>
      </c>
      <c r="N51" s="50">
        <f t="shared" si="1"/>
        <v>92.57557538459162</v>
      </c>
      <c r="O51" s="50">
        <f t="shared" si="2"/>
        <v>109.56956337995196</v>
      </c>
      <c r="P51" s="50">
        <f t="shared" si="3"/>
        <v>71.60867415759462</v>
      </c>
      <c r="Q51" s="50">
        <f t="shared" si="4"/>
        <v>100</v>
      </c>
      <c r="R51" s="50">
        <f t="shared" si="5"/>
        <v>47.750321958199585</v>
      </c>
      <c r="S51" s="50">
        <f t="shared" si="6"/>
        <v>30.74630486802768</v>
      </c>
      <c r="T51" s="50">
        <f t="shared" si="7"/>
        <v>21.503373173772726</v>
      </c>
      <c r="U51" s="50">
        <v>115.07</v>
      </c>
      <c r="V51" s="50">
        <v>113.53</v>
      </c>
      <c r="W51" s="50">
        <v>123.42</v>
      </c>
      <c r="X51" s="50">
        <v>107.87</v>
      </c>
    </row>
    <row r="52" spans="1:24" ht="13.5">
      <c r="A52" s="49" t="s">
        <v>64</v>
      </c>
      <c r="B52" s="49">
        <v>1006032</v>
      </c>
      <c r="C52" s="49"/>
      <c r="D52" s="49">
        <v>2</v>
      </c>
      <c r="E52" s="48" t="s">
        <v>104</v>
      </c>
      <c r="F52" s="50">
        <v>30619264.1</v>
      </c>
      <c r="G52" s="50">
        <v>15689697.88</v>
      </c>
      <c r="H52" s="50">
        <v>8944316.22</v>
      </c>
      <c r="I52" s="50">
        <v>5985250</v>
      </c>
      <c r="J52" s="50">
        <v>31263115.81</v>
      </c>
      <c r="K52" s="50">
        <v>16442486.8</v>
      </c>
      <c r="L52" s="50">
        <v>8835379.01</v>
      </c>
      <c r="M52" s="50">
        <v>5985250</v>
      </c>
      <c r="N52" s="50">
        <f t="shared" si="1"/>
        <v>102.10276676767027</v>
      </c>
      <c r="O52" s="50">
        <f t="shared" si="2"/>
        <v>104.79798225407258</v>
      </c>
      <c r="P52" s="50">
        <f t="shared" si="3"/>
        <v>98.78205099953409</v>
      </c>
      <c r="Q52" s="50">
        <f t="shared" si="4"/>
        <v>100</v>
      </c>
      <c r="R52" s="50">
        <f t="shared" si="5"/>
        <v>52.59388379561519</v>
      </c>
      <c r="S52" s="50">
        <f t="shared" si="6"/>
        <v>28.261351375520494</v>
      </c>
      <c r="T52" s="50">
        <f t="shared" si="7"/>
        <v>19.144764828864318</v>
      </c>
      <c r="U52" s="50">
        <v>120.79</v>
      </c>
      <c r="V52" s="50">
        <v>139.83</v>
      </c>
      <c r="W52" s="50">
        <v>108.57</v>
      </c>
      <c r="X52" s="50">
        <v>100.01</v>
      </c>
    </row>
    <row r="53" spans="1:24" ht="13.5">
      <c r="A53" s="49" t="s">
        <v>64</v>
      </c>
      <c r="B53" s="49">
        <v>1006073</v>
      </c>
      <c r="C53" s="49"/>
      <c r="D53" s="49">
        <v>3</v>
      </c>
      <c r="E53" s="48" t="s">
        <v>105</v>
      </c>
      <c r="F53" s="50">
        <v>116521956.19</v>
      </c>
      <c r="G53" s="50">
        <v>57188017.25</v>
      </c>
      <c r="H53" s="50">
        <v>44630211.94</v>
      </c>
      <c r="I53" s="50">
        <v>14703727</v>
      </c>
      <c r="J53" s="50">
        <v>100819636.77</v>
      </c>
      <c r="K53" s="50">
        <v>56669991.14</v>
      </c>
      <c r="L53" s="50">
        <v>29445918.63</v>
      </c>
      <c r="M53" s="50">
        <v>14703727</v>
      </c>
      <c r="N53" s="50">
        <f t="shared" si="1"/>
        <v>86.52415395910802</v>
      </c>
      <c r="O53" s="50">
        <f t="shared" si="2"/>
        <v>99.09417018650004</v>
      </c>
      <c r="P53" s="50">
        <f t="shared" si="3"/>
        <v>65.97754603896242</v>
      </c>
      <c r="Q53" s="50">
        <f t="shared" si="4"/>
        <v>100</v>
      </c>
      <c r="R53" s="50">
        <f t="shared" si="5"/>
        <v>56.2092792193661</v>
      </c>
      <c r="S53" s="50">
        <f t="shared" si="6"/>
        <v>29.206531161359983</v>
      </c>
      <c r="T53" s="50">
        <f t="shared" si="7"/>
        <v>14.584189619273907</v>
      </c>
      <c r="U53" s="50">
        <v>112.36</v>
      </c>
      <c r="V53" s="50">
        <v>123.58</v>
      </c>
      <c r="W53" s="50">
        <v>98.77</v>
      </c>
      <c r="X53" s="50">
        <v>104.6</v>
      </c>
    </row>
    <row r="54" spans="1:24" ht="13.5">
      <c r="A54" s="49" t="s">
        <v>64</v>
      </c>
      <c r="B54" s="49">
        <v>1006082</v>
      </c>
      <c r="C54" s="49"/>
      <c r="D54" s="49">
        <v>2</v>
      </c>
      <c r="E54" s="48" t="s">
        <v>106</v>
      </c>
      <c r="F54" s="50">
        <v>30318245.51</v>
      </c>
      <c r="G54" s="50">
        <v>17041346.11</v>
      </c>
      <c r="H54" s="50">
        <v>9552264.4</v>
      </c>
      <c r="I54" s="50">
        <v>3724635</v>
      </c>
      <c r="J54" s="50">
        <v>31005226.76</v>
      </c>
      <c r="K54" s="50">
        <v>18401323.59</v>
      </c>
      <c r="L54" s="50">
        <v>8879268.17</v>
      </c>
      <c r="M54" s="50">
        <v>3724635</v>
      </c>
      <c r="N54" s="50">
        <f t="shared" si="1"/>
        <v>102.2659004122564</v>
      </c>
      <c r="O54" s="50">
        <f t="shared" si="2"/>
        <v>107.9804580648823</v>
      </c>
      <c r="P54" s="50">
        <f t="shared" si="3"/>
        <v>92.954589594484</v>
      </c>
      <c r="Q54" s="50">
        <f t="shared" si="4"/>
        <v>100</v>
      </c>
      <c r="R54" s="50">
        <f t="shared" si="5"/>
        <v>59.34910178995897</v>
      </c>
      <c r="S54" s="50">
        <f t="shared" si="6"/>
        <v>28.637972038492514</v>
      </c>
      <c r="T54" s="50">
        <f t="shared" si="7"/>
        <v>12.012926171548502</v>
      </c>
      <c r="U54" s="50">
        <v>111.63</v>
      </c>
      <c r="V54" s="50">
        <v>108.28</v>
      </c>
      <c r="W54" s="50">
        <v>128.95</v>
      </c>
      <c r="X54" s="50">
        <v>95.63</v>
      </c>
    </row>
    <row r="55" spans="1:24" ht="13.5">
      <c r="A55" s="49" t="s">
        <v>64</v>
      </c>
      <c r="B55" s="49">
        <v>1006103</v>
      </c>
      <c r="C55" s="49"/>
      <c r="D55" s="49">
        <v>3</v>
      </c>
      <c r="E55" s="48" t="s">
        <v>107</v>
      </c>
      <c r="F55" s="50">
        <v>59084596.94</v>
      </c>
      <c r="G55" s="50">
        <v>38245043</v>
      </c>
      <c r="H55" s="50">
        <v>13805705.94</v>
      </c>
      <c r="I55" s="50">
        <v>7033848</v>
      </c>
      <c r="J55" s="50">
        <v>60928458.03</v>
      </c>
      <c r="K55" s="50">
        <v>40274151.61</v>
      </c>
      <c r="L55" s="50">
        <v>13620458.42</v>
      </c>
      <c r="M55" s="50">
        <v>7033848</v>
      </c>
      <c r="N55" s="50">
        <f t="shared" si="1"/>
        <v>103.12071366395617</v>
      </c>
      <c r="O55" s="50">
        <f t="shared" si="2"/>
        <v>105.3055466822197</v>
      </c>
      <c r="P55" s="50">
        <f t="shared" si="3"/>
        <v>98.65818147362336</v>
      </c>
      <c r="Q55" s="50">
        <f t="shared" si="4"/>
        <v>100</v>
      </c>
      <c r="R55" s="50">
        <f t="shared" si="5"/>
        <v>66.10072355707702</v>
      </c>
      <c r="S55" s="50">
        <f t="shared" si="6"/>
        <v>22.35483854407336</v>
      </c>
      <c r="T55" s="50">
        <f t="shared" si="7"/>
        <v>11.544437898849612</v>
      </c>
      <c r="U55" s="50">
        <v>110.34</v>
      </c>
      <c r="V55" s="50">
        <v>108.49</v>
      </c>
      <c r="W55" s="50">
        <v>115.73</v>
      </c>
      <c r="X55" s="50">
        <v>111.16</v>
      </c>
    </row>
    <row r="56" spans="1:24" ht="13.5">
      <c r="A56" s="49" t="s">
        <v>64</v>
      </c>
      <c r="B56" s="49">
        <v>1006113</v>
      </c>
      <c r="C56" s="49"/>
      <c r="D56" s="49">
        <v>3</v>
      </c>
      <c r="E56" s="48" t="s">
        <v>108</v>
      </c>
      <c r="F56" s="50">
        <v>59671150.19</v>
      </c>
      <c r="G56" s="50">
        <v>31321168.86</v>
      </c>
      <c r="H56" s="50">
        <v>19886569.33</v>
      </c>
      <c r="I56" s="50">
        <v>8463412</v>
      </c>
      <c r="J56" s="50">
        <v>58439179.31</v>
      </c>
      <c r="K56" s="50">
        <v>30992213.44</v>
      </c>
      <c r="L56" s="50">
        <v>18983553.87</v>
      </c>
      <c r="M56" s="50">
        <v>8463412</v>
      </c>
      <c r="N56" s="50">
        <f t="shared" si="1"/>
        <v>97.93539947516136</v>
      </c>
      <c r="O56" s="50">
        <f t="shared" si="2"/>
        <v>98.9497345342686</v>
      </c>
      <c r="P56" s="50">
        <f t="shared" si="3"/>
        <v>95.45916922614829</v>
      </c>
      <c r="Q56" s="50">
        <f t="shared" si="4"/>
        <v>100</v>
      </c>
      <c r="R56" s="50">
        <f t="shared" si="5"/>
        <v>53.03327973789097</v>
      </c>
      <c r="S56" s="50">
        <f t="shared" si="6"/>
        <v>32.48429237737699</v>
      </c>
      <c r="T56" s="50">
        <f t="shared" si="7"/>
        <v>14.482427884732044</v>
      </c>
      <c r="U56" s="50">
        <v>104.15</v>
      </c>
      <c r="V56" s="50">
        <v>103.8</v>
      </c>
      <c r="W56" s="50">
        <v>103.72</v>
      </c>
      <c r="X56" s="50">
        <v>106.47</v>
      </c>
    </row>
    <row r="57" spans="1:24" ht="13.5">
      <c r="A57" s="49" t="s">
        <v>64</v>
      </c>
      <c r="B57" s="49">
        <v>1007012</v>
      </c>
      <c r="C57" s="49"/>
      <c r="D57" s="49">
        <v>2</v>
      </c>
      <c r="E57" s="48" t="s">
        <v>109</v>
      </c>
      <c r="F57" s="50">
        <v>25388678.38</v>
      </c>
      <c r="G57" s="50">
        <v>5443950.06</v>
      </c>
      <c r="H57" s="50">
        <v>10377400.32</v>
      </c>
      <c r="I57" s="50">
        <v>9567328</v>
      </c>
      <c r="J57" s="50">
        <v>25831628.28</v>
      </c>
      <c r="K57" s="50">
        <v>5880877.96</v>
      </c>
      <c r="L57" s="50">
        <v>10383422.32</v>
      </c>
      <c r="M57" s="50">
        <v>9567328</v>
      </c>
      <c r="N57" s="50">
        <f t="shared" si="1"/>
        <v>101.74467490339684</v>
      </c>
      <c r="O57" s="50">
        <f t="shared" si="2"/>
        <v>108.02593512402647</v>
      </c>
      <c r="P57" s="50">
        <f t="shared" si="3"/>
        <v>100.05802994790895</v>
      </c>
      <c r="Q57" s="50">
        <f t="shared" si="4"/>
        <v>100</v>
      </c>
      <c r="R57" s="50">
        <f t="shared" si="5"/>
        <v>22.766191493059065</v>
      </c>
      <c r="S57" s="50">
        <f t="shared" si="6"/>
        <v>40.196545906629154</v>
      </c>
      <c r="T57" s="50">
        <f t="shared" si="7"/>
        <v>37.03726260031178</v>
      </c>
      <c r="U57" s="50">
        <v>98.07</v>
      </c>
      <c r="V57" s="50">
        <v>105.44</v>
      </c>
      <c r="W57" s="50">
        <v>90.84</v>
      </c>
      <c r="X57" s="50">
        <v>102.51</v>
      </c>
    </row>
    <row r="58" spans="1:24" ht="13.5">
      <c r="A58" s="49" t="s">
        <v>64</v>
      </c>
      <c r="B58" s="49">
        <v>1007023</v>
      </c>
      <c r="C58" s="49"/>
      <c r="D58" s="49">
        <v>3</v>
      </c>
      <c r="E58" s="48" t="s">
        <v>110</v>
      </c>
      <c r="F58" s="50">
        <v>46953154.9</v>
      </c>
      <c r="G58" s="50">
        <v>10114443.35</v>
      </c>
      <c r="H58" s="50">
        <v>19624441.55</v>
      </c>
      <c r="I58" s="50">
        <v>17214270</v>
      </c>
      <c r="J58" s="50">
        <v>47216960.29</v>
      </c>
      <c r="K58" s="50">
        <v>10502961.87</v>
      </c>
      <c r="L58" s="50">
        <v>19499728.42</v>
      </c>
      <c r="M58" s="50">
        <v>17214270</v>
      </c>
      <c r="N58" s="50">
        <f t="shared" si="1"/>
        <v>100.56184806018223</v>
      </c>
      <c r="O58" s="50">
        <f t="shared" si="2"/>
        <v>103.84122493503311</v>
      </c>
      <c r="P58" s="50">
        <f t="shared" si="3"/>
        <v>99.3645009990106</v>
      </c>
      <c r="Q58" s="50">
        <f t="shared" si="4"/>
        <v>100</v>
      </c>
      <c r="R58" s="50">
        <f t="shared" si="5"/>
        <v>22.24404494802772</v>
      </c>
      <c r="S58" s="50">
        <f t="shared" si="6"/>
        <v>41.298144353713965</v>
      </c>
      <c r="T58" s="50">
        <f t="shared" si="7"/>
        <v>36.457810698258314</v>
      </c>
      <c r="U58" s="50">
        <v>111.48</v>
      </c>
      <c r="V58" s="50">
        <v>111.18</v>
      </c>
      <c r="W58" s="50">
        <v>122.53</v>
      </c>
      <c r="X58" s="50">
        <v>101.29</v>
      </c>
    </row>
    <row r="59" spans="1:24" ht="13.5">
      <c r="A59" s="49" t="s">
        <v>64</v>
      </c>
      <c r="B59" s="49">
        <v>1007032</v>
      </c>
      <c r="C59" s="49"/>
      <c r="D59" s="49">
        <v>2</v>
      </c>
      <c r="E59" s="48" t="s">
        <v>111</v>
      </c>
      <c r="F59" s="50">
        <v>22286771.11</v>
      </c>
      <c r="G59" s="50">
        <v>7958715.44</v>
      </c>
      <c r="H59" s="50">
        <v>7322279.67</v>
      </c>
      <c r="I59" s="50">
        <v>7005776</v>
      </c>
      <c r="J59" s="50">
        <v>21700150.49</v>
      </c>
      <c r="K59" s="50">
        <v>7540837.34</v>
      </c>
      <c r="L59" s="50">
        <v>7153537.15</v>
      </c>
      <c r="M59" s="50">
        <v>7005776</v>
      </c>
      <c r="N59" s="50">
        <f t="shared" si="1"/>
        <v>97.36785280781753</v>
      </c>
      <c r="O59" s="50">
        <f t="shared" si="2"/>
        <v>94.74942780464582</v>
      </c>
      <c r="P59" s="50">
        <f t="shared" si="3"/>
        <v>97.69549201061861</v>
      </c>
      <c r="Q59" s="50">
        <f t="shared" si="4"/>
        <v>100</v>
      </c>
      <c r="R59" s="50">
        <f t="shared" si="5"/>
        <v>34.7501614953086</v>
      </c>
      <c r="S59" s="50">
        <f t="shared" si="6"/>
        <v>32.96538037050268</v>
      </c>
      <c r="T59" s="50">
        <f t="shared" si="7"/>
        <v>32.28445813418873</v>
      </c>
      <c r="U59" s="50">
        <v>106.95</v>
      </c>
      <c r="V59" s="50">
        <v>110.35</v>
      </c>
      <c r="W59" s="50">
        <v>101.98</v>
      </c>
      <c r="X59" s="50">
        <v>108.75</v>
      </c>
    </row>
    <row r="60" spans="1:24" ht="13.5">
      <c r="A60" s="49" t="s">
        <v>64</v>
      </c>
      <c r="B60" s="49">
        <v>1007043</v>
      </c>
      <c r="C60" s="49"/>
      <c r="D60" s="49">
        <v>3</v>
      </c>
      <c r="E60" s="48" t="s">
        <v>112</v>
      </c>
      <c r="F60" s="50">
        <v>138957246.63</v>
      </c>
      <c r="G60" s="50">
        <v>58108295.13</v>
      </c>
      <c r="H60" s="50">
        <v>48825742.5</v>
      </c>
      <c r="I60" s="50">
        <v>32023209</v>
      </c>
      <c r="J60" s="50">
        <v>138436904.59</v>
      </c>
      <c r="K60" s="50">
        <v>59284211.23</v>
      </c>
      <c r="L60" s="50">
        <v>47129484.36</v>
      </c>
      <c r="M60" s="50">
        <v>32023209</v>
      </c>
      <c r="N60" s="50">
        <f t="shared" si="1"/>
        <v>99.62553803229457</v>
      </c>
      <c r="O60" s="50">
        <f t="shared" si="2"/>
        <v>102.02366305424937</v>
      </c>
      <c r="P60" s="50">
        <f t="shared" si="3"/>
        <v>96.52589381513246</v>
      </c>
      <c r="Q60" s="50">
        <f t="shared" si="4"/>
        <v>100</v>
      </c>
      <c r="R60" s="50">
        <f t="shared" si="5"/>
        <v>42.82399364936566</v>
      </c>
      <c r="S60" s="50">
        <f t="shared" si="6"/>
        <v>34.04401774193122</v>
      </c>
      <c r="T60" s="50">
        <f t="shared" si="7"/>
        <v>23.131988608703114</v>
      </c>
      <c r="U60" s="50">
        <v>108.19</v>
      </c>
      <c r="V60" s="50">
        <v>112.74</v>
      </c>
      <c r="W60" s="50">
        <v>104.87</v>
      </c>
      <c r="X60" s="50">
        <v>105.26</v>
      </c>
    </row>
    <row r="61" spans="1:24" ht="13.5">
      <c r="A61" s="49" t="s">
        <v>64</v>
      </c>
      <c r="B61" s="49">
        <v>1007052</v>
      </c>
      <c r="C61" s="49"/>
      <c r="D61" s="49">
        <v>2</v>
      </c>
      <c r="E61" s="48" t="s">
        <v>113</v>
      </c>
      <c r="F61" s="50">
        <v>22675794.36</v>
      </c>
      <c r="G61" s="50">
        <v>5601165.47</v>
      </c>
      <c r="H61" s="50">
        <v>9412951.89</v>
      </c>
      <c r="I61" s="50">
        <v>7661677</v>
      </c>
      <c r="J61" s="50">
        <v>22591107.59</v>
      </c>
      <c r="K61" s="50">
        <v>5581150.87</v>
      </c>
      <c r="L61" s="50">
        <v>9348279.72</v>
      </c>
      <c r="M61" s="50">
        <v>7661677</v>
      </c>
      <c r="N61" s="50">
        <f t="shared" si="1"/>
        <v>99.62653228964984</v>
      </c>
      <c r="O61" s="50">
        <f t="shared" si="2"/>
        <v>99.6426707957978</v>
      </c>
      <c r="P61" s="50">
        <f t="shared" si="3"/>
        <v>99.31294485772624</v>
      </c>
      <c r="Q61" s="50">
        <f t="shared" si="4"/>
        <v>100</v>
      </c>
      <c r="R61" s="50">
        <f t="shared" si="5"/>
        <v>24.705078525988288</v>
      </c>
      <c r="S61" s="50">
        <f t="shared" si="6"/>
        <v>41.38035146244018</v>
      </c>
      <c r="T61" s="50">
        <f t="shared" si="7"/>
        <v>33.914570011571534</v>
      </c>
      <c r="U61" s="50">
        <v>96.92</v>
      </c>
      <c r="V61" s="50">
        <v>107.18</v>
      </c>
      <c r="W61" s="50">
        <v>86.04</v>
      </c>
      <c r="X61" s="50">
        <v>105.88</v>
      </c>
    </row>
    <row r="62" spans="1:24" ht="13.5">
      <c r="A62" s="49" t="s">
        <v>64</v>
      </c>
      <c r="B62" s="49">
        <v>1007062</v>
      </c>
      <c r="C62" s="49"/>
      <c r="D62" s="49">
        <v>2</v>
      </c>
      <c r="E62" s="48" t="s">
        <v>114</v>
      </c>
      <c r="F62" s="50">
        <v>16728795.64</v>
      </c>
      <c r="G62" s="50">
        <v>3300679</v>
      </c>
      <c r="H62" s="50">
        <v>8062151.64</v>
      </c>
      <c r="I62" s="50">
        <v>5365965</v>
      </c>
      <c r="J62" s="50">
        <v>16113082.79</v>
      </c>
      <c r="K62" s="50">
        <v>3557299.02</v>
      </c>
      <c r="L62" s="50">
        <v>7189818.77</v>
      </c>
      <c r="M62" s="50">
        <v>5365965</v>
      </c>
      <c r="N62" s="50">
        <f t="shared" si="1"/>
        <v>96.31944305346298</v>
      </c>
      <c r="O62" s="50">
        <f t="shared" si="2"/>
        <v>107.77476452572334</v>
      </c>
      <c r="P62" s="50">
        <f t="shared" si="3"/>
        <v>89.17989999503408</v>
      </c>
      <c r="Q62" s="50">
        <f t="shared" si="4"/>
        <v>100</v>
      </c>
      <c r="R62" s="50">
        <f t="shared" si="5"/>
        <v>22.077085225477205</v>
      </c>
      <c r="S62" s="50">
        <f t="shared" si="6"/>
        <v>44.62100060990253</v>
      </c>
      <c r="T62" s="50">
        <f t="shared" si="7"/>
        <v>33.301914164620264</v>
      </c>
      <c r="U62" s="50">
        <v>117.33</v>
      </c>
      <c r="V62" s="50">
        <v>111.02</v>
      </c>
      <c r="W62" s="50">
        <v>138.05</v>
      </c>
      <c r="X62" s="50">
        <v>100.83</v>
      </c>
    </row>
    <row r="63" spans="1:24" ht="13.5">
      <c r="A63" s="49" t="s">
        <v>64</v>
      </c>
      <c r="B63" s="49">
        <v>1007072</v>
      </c>
      <c r="C63" s="49"/>
      <c r="D63" s="49">
        <v>2</v>
      </c>
      <c r="E63" s="48" t="s">
        <v>115</v>
      </c>
      <c r="F63" s="50">
        <v>37106025.03</v>
      </c>
      <c r="G63" s="50">
        <v>11741794.4</v>
      </c>
      <c r="H63" s="50">
        <v>15170838.63</v>
      </c>
      <c r="I63" s="50">
        <v>10193392</v>
      </c>
      <c r="J63" s="50">
        <v>36982003.98</v>
      </c>
      <c r="K63" s="50">
        <v>11712352.47</v>
      </c>
      <c r="L63" s="50">
        <v>15076259.51</v>
      </c>
      <c r="M63" s="50">
        <v>10193392</v>
      </c>
      <c r="N63" s="50">
        <f t="shared" si="1"/>
        <v>99.66576573508013</v>
      </c>
      <c r="O63" s="50">
        <f t="shared" si="2"/>
        <v>99.74925527566724</v>
      </c>
      <c r="P63" s="50">
        <f t="shared" si="3"/>
        <v>99.37657289549588</v>
      </c>
      <c r="Q63" s="50">
        <f t="shared" si="4"/>
        <v>100</v>
      </c>
      <c r="R63" s="50">
        <f t="shared" si="5"/>
        <v>31.670410495694295</v>
      </c>
      <c r="S63" s="50">
        <f t="shared" si="6"/>
        <v>40.76647527849842</v>
      </c>
      <c r="T63" s="50">
        <f t="shared" si="7"/>
        <v>27.563114225807293</v>
      </c>
      <c r="U63" s="50">
        <v>95.55</v>
      </c>
      <c r="V63" s="50">
        <v>98.7</v>
      </c>
      <c r="W63" s="50">
        <v>88.16</v>
      </c>
      <c r="X63" s="50">
        <v>104.7</v>
      </c>
    </row>
    <row r="64" spans="1:24" ht="13.5">
      <c r="A64" s="49" t="s">
        <v>64</v>
      </c>
      <c r="B64" s="49">
        <v>1007082</v>
      </c>
      <c r="C64" s="49"/>
      <c r="D64" s="49">
        <v>2</v>
      </c>
      <c r="E64" s="48" t="s">
        <v>116</v>
      </c>
      <c r="F64" s="50">
        <v>32444782</v>
      </c>
      <c r="G64" s="50">
        <v>5878024.29</v>
      </c>
      <c r="H64" s="50">
        <v>16678085.71</v>
      </c>
      <c r="I64" s="50">
        <v>9888672</v>
      </c>
      <c r="J64" s="50">
        <v>32351513.22</v>
      </c>
      <c r="K64" s="50">
        <v>6431422.72</v>
      </c>
      <c r="L64" s="50">
        <v>16031418.5</v>
      </c>
      <c r="M64" s="50">
        <v>9888672</v>
      </c>
      <c r="N64" s="50">
        <f t="shared" si="1"/>
        <v>99.71253072373855</v>
      </c>
      <c r="O64" s="50">
        <f t="shared" si="2"/>
        <v>109.41470131284537</v>
      </c>
      <c r="P64" s="50">
        <f t="shared" si="3"/>
        <v>96.12265327541598</v>
      </c>
      <c r="Q64" s="50">
        <f t="shared" si="4"/>
        <v>100</v>
      </c>
      <c r="R64" s="50">
        <f t="shared" si="5"/>
        <v>19.879820385106548</v>
      </c>
      <c r="S64" s="50">
        <f t="shared" si="6"/>
        <v>49.55384433173664</v>
      </c>
      <c r="T64" s="50">
        <f t="shared" si="7"/>
        <v>30.56633528315681</v>
      </c>
      <c r="U64" s="50">
        <v>129.1</v>
      </c>
      <c r="V64" s="50">
        <v>109.87</v>
      </c>
      <c r="W64" s="50">
        <v>161.89</v>
      </c>
      <c r="X64" s="50">
        <v>106.29</v>
      </c>
    </row>
    <row r="65" spans="1:24" ht="13.5">
      <c r="A65" s="49" t="s">
        <v>64</v>
      </c>
      <c r="B65" s="49">
        <v>1008011</v>
      </c>
      <c r="C65" s="49"/>
      <c r="D65" s="49">
        <v>1</v>
      </c>
      <c r="E65" s="48" t="s">
        <v>117</v>
      </c>
      <c r="F65" s="50">
        <v>80562101.62</v>
      </c>
      <c r="G65" s="50">
        <v>51314043.05</v>
      </c>
      <c r="H65" s="50">
        <v>20100789.57</v>
      </c>
      <c r="I65" s="50">
        <v>9147269</v>
      </c>
      <c r="J65" s="50">
        <v>78273001.12</v>
      </c>
      <c r="K65" s="50">
        <v>49707645.48</v>
      </c>
      <c r="L65" s="50">
        <v>19418086.64</v>
      </c>
      <c r="M65" s="50">
        <v>9147269</v>
      </c>
      <c r="N65" s="50">
        <f t="shared" si="1"/>
        <v>97.15858889729893</v>
      </c>
      <c r="O65" s="50">
        <f t="shared" si="2"/>
        <v>96.8694776818994</v>
      </c>
      <c r="P65" s="50">
        <f t="shared" si="3"/>
        <v>96.60360142758313</v>
      </c>
      <c r="Q65" s="50">
        <f t="shared" si="4"/>
        <v>100</v>
      </c>
      <c r="R65" s="50">
        <f t="shared" si="5"/>
        <v>63.50548052168514</v>
      </c>
      <c r="S65" s="50">
        <f t="shared" si="6"/>
        <v>24.808153976656925</v>
      </c>
      <c r="T65" s="50">
        <f t="shared" si="7"/>
        <v>11.686365501657923</v>
      </c>
      <c r="U65" s="50">
        <v>111.48</v>
      </c>
      <c r="V65" s="50">
        <v>114.3</v>
      </c>
      <c r="W65" s="50">
        <v>107.17</v>
      </c>
      <c r="X65" s="50">
        <v>106.32</v>
      </c>
    </row>
    <row r="66" spans="1:24" ht="13.5">
      <c r="A66" s="49" t="s">
        <v>64</v>
      </c>
      <c r="B66" s="49">
        <v>1008021</v>
      </c>
      <c r="C66" s="49"/>
      <c r="D66" s="49">
        <v>1</v>
      </c>
      <c r="E66" s="48" t="s">
        <v>118</v>
      </c>
      <c r="F66" s="50">
        <v>289444489.43</v>
      </c>
      <c r="G66" s="50">
        <v>133877478.86</v>
      </c>
      <c r="H66" s="50">
        <v>117641168.57</v>
      </c>
      <c r="I66" s="50">
        <v>37925842</v>
      </c>
      <c r="J66" s="50">
        <v>248368366.86</v>
      </c>
      <c r="K66" s="50">
        <v>143660036.34</v>
      </c>
      <c r="L66" s="50">
        <v>66782488.52</v>
      </c>
      <c r="M66" s="50">
        <v>37925842</v>
      </c>
      <c r="N66" s="50">
        <f t="shared" si="1"/>
        <v>85.80863548278609</v>
      </c>
      <c r="O66" s="50">
        <f t="shared" si="2"/>
        <v>107.3070971781818</v>
      </c>
      <c r="P66" s="50">
        <f t="shared" si="3"/>
        <v>56.7679574521248</v>
      </c>
      <c r="Q66" s="50">
        <f t="shared" si="4"/>
        <v>100</v>
      </c>
      <c r="R66" s="50">
        <f t="shared" si="5"/>
        <v>57.84151909368479</v>
      </c>
      <c r="S66" s="50">
        <f t="shared" si="6"/>
        <v>26.888483974146304</v>
      </c>
      <c r="T66" s="50">
        <f t="shared" si="7"/>
        <v>15.2699969321689</v>
      </c>
      <c r="U66" s="50">
        <v>108.84</v>
      </c>
      <c r="V66" s="50">
        <v>109.43</v>
      </c>
      <c r="W66" s="50">
        <v>107.84</v>
      </c>
      <c r="X66" s="50">
        <v>108.4</v>
      </c>
    </row>
    <row r="67" spans="1:24" ht="13.5">
      <c r="A67" s="49" t="s">
        <v>64</v>
      </c>
      <c r="B67" s="49">
        <v>1008032</v>
      </c>
      <c r="C67" s="49"/>
      <c r="D67" s="49">
        <v>2</v>
      </c>
      <c r="E67" s="48" t="s">
        <v>119</v>
      </c>
      <c r="F67" s="50">
        <v>20147378.24</v>
      </c>
      <c r="G67" s="50">
        <v>6838850.21</v>
      </c>
      <c r="H67" s="50">
        <v>7909541.03</v>
      </c>
      <c r="I67" s="50">
        <v>5398987</v>
      </c>
      <c r="J67" s="50">
        <v>20193047.34</v>
      </c>
      <c r="K67" s="50">
        <v>6954276.08</v>
      </c>
      <c r="L67" s="50">
        <v>7839784.26</v>
      </c>
      <c r="M67" s="50">
        <v>5398987</v>
      </c>
      <c r="N67" s="50">
        <f t="shared" si="1"/>
        <v>100.22667515076147</v>
      </c>
      <c r="O67" s="50">
        <f t="shared" si="2"/>
        <v>101.68779643442431</v>
      </c>
      <c r="P67" s="50">
        <f t="shared" si="3"/>
        <v>99.11806804294433</v>
      </c>
      <c r="Q67" s="50">
        <f t="shared" si="4"/>
        <v>100</v>
      </c>
      <c r="R67" s="50">
        <f t="shared" si="5"/>
        <v>34.43896289107595</v>
      </c>
      <c r="S67" s="50">
        <f t="shared" si="6"/>
        <v>38.824176103773745</v>
      </c>
      <c r="T67" s="50">
        <f t="shared" si="7"/>
        <v>26.736861005150303</v>
      </c>
      <c r="U67" s="50">
        <v>98.29</v>
      </c>
      <c r="V67" s="50">
        <v>96.09</v>
      </c>
      <c r="W67" s="50">
        <v>97.03</v>
      </c>
      <c r="X67" s="50">
        <v>103.26</v>
      </c>
    </row>
    <row r="68" spans="1:24" ht="13.5">
      <c r="A68" s="49" t="s">
        <v>64</v>
      </c>
      <c r="B68" s="49">
        <v>1008042</v>
      </c>
      <c r="C68" s="49"/>
      <c r="D68" s="49">
        <v>2</v>
      </c>
      <c r="E68" s="48" t="s">
        <v>120</v>
      </c>
      <c r="F68" s="50">
        <v>37346698.77</v>
      </c>
      <c r="G68" s="50">
        <v>16021661.22</v>
      </c>
      <c r="H68" s="50">
        <v>14880015.55</v>
      </c>
      <c r="I68" s="50">
        <v>6445022</v>
      </c>
      <c r="J68" s="50">
        <v>38589056.57</v>
      </c>
      <c r="K68" s="50">
        <v>17759368.56</v>
      </c>
      <c r="L68" s="50">
        <v>14384666.01</v>
      </c>
      <c r="M68" s="50">
        <v>6445022</v>
      </c>
      <c r="N68" s="50">
        <f t="shared" si="1"/>
        <v>103.32655319189273</v>
      </c>
      <c r="O68" s="50">
        <f t="shared" si="2"/>
        <v>110.84598729269597</v>
      </c>
      <c r="P68" s="50">
        <f t="shared" si="3"/>
        <v>96.6710415164855</v>
      </c>
      <c r="Q68" s="50">
        <f t="shared" si="4"/>
        <v>100</v>
      </c>
      <c r="R68" s="50">
        <f t="shared" si="5"/>
        <v>46.0217744058727</v>
      </c>
      <c r="S68" s="50">
        <f t="shared" si="6"/>
        <v>37.27654233760916</v>
      </c>
      <c r="T68" s="50">
        <f t="shared" si="7"/>
        <v>16.701683256518134</v>
      </c>
      <c r="U68" s="50">
        <v>126.79</v>
      </c>
      <c r="V68" s="50">
        <v>113.39</v>
      </c>
      <c r="W68" s="50">
        <v>170.28</v>
      </c>
      <c r="X68" s="50">
        <v>101.89</v>
      </c>
    </row>
    <row r="69" spans="1:24" ht="13.5">
      <c r="A69" s="49" t="s">
        <v>64</v>
      </c>
      <c r="B69" s="49">
        <v>1008052</v>
      </c>
      <c r="C69" s="49"/>
      <c r="D69" s="49">
        <v>2</v>
      </c>
      <c r="E69" s="48" t="s">
        <v>121</v>
      </c>
      <c r="F69" s="50">
        <v>41521617.92</v>
      </c>
      <c r="G69" s="50">
        <v>23627484.1</v>
      </c>
      <c r="H69" s="50">
        <v>10875746.82</v>
      </c>
      <c r="I69" s="50">
        <v>7018387</v>
      </c>
      <c r="J69" s="50">
        <v>40123457.65</v>
      </c>
      <c r="K69" s="50">
        <v>25515033.12</v>
      </c>
      <c r="L69" s="50">
        <v>7590037.53</v>
      </c>
      <c r="M69" s="50">
        <v>7018387</v>
      </c>
      <c r="N69" s="50">
        <f t="shared" si="1"/>
        <v>96.63269318480351</v>
      </c>
      <c r="O69" s="50">
        <f t="shared" si="2"/>
        <v>107.98878548393563</v>
      </c>
      <c r="P69" s="50">
        <f t="shared" si="3"/>
        <v>69.78865594813469</v>
      </c>
      <c r="Q69" s="50">
        <f t="shared" si="4"/>
        <v>100</v>
      </c>
      <c r="R69" s="50">
        <f t="shared" si="5"/>
        <v>63.59131195165081</v>
      </c>
      <c r="S69" s="50">
        <f t="shared" si="6"/>
        <v>18.916708515523464</v>
      </c>
      <c r="T69" s="50">
        <f t="shared" si="7"/>
        <v>17.491979532825734</v>
      </c>
      <c r="U69" s="50">
        <v>105.73</v>
      </c>
      <c r="V69" s="50">
        <v>106.71</v>
      </c>
      <c r="W69" s="50">
        <v>103.48</v>
      </c>
      <c r="X69" s="50">
        <v>104.69</v>
      </c>
    </row>
    <row r="70" spans="1:24" ht="13.5">
      <c r="A70" s="49" t="s">
        <v>64</v>
      </c>
      <c r="B70" s="49">
        <v>1008062</v>
      </c>
      <c r="C70" s="49"/>
      <c r="D70" s="49">
        <v>2</v>
      </c>
      <c r="E70" s="48" t="s">
        <v>122</v>
      </c>
      <c r="F70" s="50">
        <v>34784251.63</v>
      </c>
      <c r="G70" s="50">
        <v>15920132.3</v>
      </c>
      <c r="H70" s="50">
        <v>10893203.33</v>
      </c>
      <c r="I70" s="50">
        <v>7970916</v>
      </c>
      <c r="J70" s="50">
        <v>35094246.2</v>
      </c>
      <c r="K70" s="50">
        <v>16435904.69</v>
      </c>
      <c r="L70" s="50">
        <v>10687425.51</v>
      </c>
      <c r="M70" s="50">
        <v>7970916</v>
      </c>
      <c r="N70" s="50">
        <f t="shared" si="1"/>
        <v>100.89119229385012</v>
      </c>
      <c r="O70" s="50">
        <f t="shared" si="2"/>
        <v>103.23974939580118</v>
      </c>
      <c r="P70" s="50">
        <f t="shared" si="3"/>
        <v>98.11095218030783</v>
      </c>
      <c r="Q70" s="50">
        <f t="shared" si="4"/>
        <v>100</v>
      </c>
      <c r="R70" s="50">
        <f t="shared" si="5"/>
        <v>46.833616531703704</v>
      </c>
      <c r="S70" s="50">
        <f t="shared" si="6"/>
        <v>30.453497844327536</v>
      </c>
      <c r="T70" s="50">
        <f t="shared" si="7"/>
        <v>22.712885623968752</v>
      </c>
      <c r="U70" s="50">
        <v>113.65</v>
      </c>
      <c r="V70" s="50">
        <v>118.54</v>
      </c>
      <c r="W70" s="50">
        <v>112.26</v>
      </c>
      <c r="X70" s="50">
        <v>106.34</v>
      </c>
    </row>
    <row r="71" spans="1:24" ht="13.5">
      <c r="A71" s="49" t="s">
        <v>64</v>
      </c>
      <c r="B71" s="49">
        <v>1008072</v>
      </c>
      <c r="C71" s="49"/>
      <c r="D71" s="49">
        <v>2</v>
      </c>
      <c r="E71" s="48" t="s">
        <v>118</v>
      </c>
      <c r="F71" s="50">
        <v>43378439.73</v>
      </c>
      <c r="G71" s="50">
        <v>23815401.37</v>
      </c>
      <c r="H71" s="50">
        <v>12650532.36</v>
      </c>
      <c r="I71" s="50">
        <v>6912506</v>
      </c>
      <c r="J71" s="50">
        <v>43804878.04</v>
      </c>
      <c r="K71" s="50">
        <v>24640422.54</v>
      </c>
      <c r="L71" s="50">
        <v>12251949.5</v>
      </c>
      <c r="M71" s="50">
        <v>6912506</v>
      </c>
      <c r="N71" s="50">
        <f t="shared" si="1"/>
        <v>100.98306511864945</v>
      </c>
      <c r="O71" s="50">
        <f t="shared" si="2"/>
        <v>103.4642337417805</v>
      </c>
      <c r="P71" s="50">
        <f t="shared" si="3"/>
        <v>96.84927994603383</v>
      </c>
      <c r="Q71" s="50">
        <f t="shared" si="4"/>
        <v>100</v>
      </c>
      <c r="R71" s="50">
        <f t="shared" si="5"/>
        <v>56.25040781417046</v>
      </c>
      <c r="S71" s="50">
        <f t="shared" si="6"/>
        <v>27.96937247219876</v>
      </c>
      <c r="T71" s="50">
        <f t="shared" si="7"/>
        <v>15.78021971363078</v>
      </c>
      <c r="U71" s="50">
        <v>120.05</v>
      </c>
      <c r="V71" s="50">
        <v>111.41</v>
      </c>
      <c r="W71" s="50">
        <v>155.59</v>
      </c>
      <c r="X71" s="50">
        <v>106.38</v>
      </c>
    </row>
    <row r="72" spans="1:24" ht="13.5">
      <c r="A72" s="49" t="s">
        <v>64</v>
      </c>
      <c r="B72" s="49">
        <v>1009013</v>
      </c>
      <c r="C72" s="49"/>
      <c r="D72" s="49">
        <v>3</v>
      </c>
      <c r="E72" s="48" t="s">
        <v>123</v>
      </c>
      <c r="F72" s="50">
        <v>62393064.61</v>
      </c>
      <c r="G72" s="50">
        <v>34220158.55</v>
      </c>
      <c r="H72" s="50">
        <v>18998116.06</v>
      </c>
      <c r="I72" s="50">
        <v>9174790</v>
      </c>
      <c r="J72" s="50">
        <v>60934841.91</v>
      </c>
      <c r="K72" s="50">
        <v>34303818.32</v>
      </c>
      <c r="L72" s="50">
        <v>17456233.59</v>
      </c>
      <c r="M72" s="50">
        <v>9174790</v>
      </c>
      <c r="N72" s="50">
        <f t="shared" si="1"/>
        <v>97.66284488650317</v>
      </c>
      <c r="O72" s="50">
        <f t="shared" si="2"/>
        <v>100.24447510924814</v>
      </c>
      <c r="P72" s="50">
        <f t="shared" si="3"/>
        <v>91.88402436783514</v>
      </c>
      <c r="Q72" s="50">
        <f t="shared" si="4"/>
        <v>100</v>
      </c>
      <c r="R72" s="50">
        <f t="shared" si="5"/>
        <v>56.29590107194553</v>
      </c>
      <c r="S72" s="50">
        <f t="shared" si="6"/>
        <v>28.647376513723692</v>
      </c>
      <c r="T72" s="50">
        <f t="shared" si="7"/>
        <v>15.056722414330787</v>
      </c>
      <c r="U72" s="50">
        <v>110.74</v>
      </c>
      <c r="V72" s="50">
        <v>110.04</v>
      </c>
      <c r="W72" s="50">
        <v>114.56</v>
      </c>
      <c r="X72" s="50">
        <v>106.53</v>
      </c>
    </row>
    <row r="73" spans="1:24" ht="13.5">
      <c r="A73" s="49" t="s">
        <v>64</v>
      </c>
      <c r="B73" s="49">
        <v>1009022</v>
      </c>
      <c r="C73" s="49"/>
      <c r="D73" s="49">
        <v>2</v>
      </c>
      <c r="E73" s="48" t="s">
        <v>124</v>
      </c>
      <c r="F73" s="50">
        <v>17008612.96</v>
      </c>
      <c r="G73" s="50">
        <v>6554310</v>
      </c>
      <c r="H73" s="50">
        <v>5662989.96</v>
      </c>
      <c r="I73" s="50">
        <v>4791313</v>
      </c>
      <c r="J73" s="50">
        <v>16842326.62</v>
      </c>
      <c r="K73" s="50">
        <v>6591424.03</v>
      </c>
      <c r="L73" s="50">
        <v>5459589.59</v>
      </c>
      <c r="M73" s="50">
        <v>4791313</v>
      </c>
      <c r="N73" s="50">
        <f t="shared" si="1"/>
        <v>99.02234038489168</v>
      </c>
      <c r="O73" s="50">
        <f t="shared" si="2"/>
        <v>100.5662538085626</v>
      </c>
      <c r="P73" s="50">
        <f t="shared" si="3"/>
        <v>96.4082512694407</v>
      </c>
      <c r="Q73" s="50">
        <f t="shared" si="4"/>
        <v>100</v>
      </c>
      <c r="R73" s="50">
        <f t="shared" si="5"/>
        <v>39.13606581036605</v>
      </c>
      <c r="S73" s="50">
        <f t="shared" si="6"/>
        <v>32.41588714659424</v>
      </c>
      <c r="T73" s="50">
        <f t="shared" si="7"/>
        <v>28.448047043039708</v>
      </c>
      <c r="U73" s="50">
        <v>107.51</v>
      </c>
      <c r="V73" s="50">
        <v>113.37</v>
      </c>
      <c r="W73" s="50">
        <v>95.03</v>
      </c>
      <c r="X73" s="50">
        <v>116.68</v>
      </c>
    </row>
    <row r="74" spans="1:24" ht="13.5">
      <c r="A74" s="49" t="s">
        <v>64</v>
      </c>
      <c r="B74" s="49">
        <v>1009032</v>
      </c>
      <c r="C74" s="49"/>
      <c r="D74" s="49">
        <v>2</v>
      </c>
      <c r="E74" s="48" t="s">
        <v>125</v>
      </c>
      <c r="F74" s="50">
        <v>18586712.62</v>
      </c>
      <c r="G74" s="50">
        <v>6204590</v>
      </c>
      <c r="H74" s="50">
        <v>5492792.62</v>
      </c>
      <c r="I74" s="50">
        <v>6889330</v>
      </c>
      <c r="J74" s="50">
        <v>18026282.12</v>
      </c>
      <c r="K74" s="50">
        <v>5731217.55</v>
      </c>
      <c r="L74" s="50">
        <v>5410090.57</v>
      </c>
      <c r="M74" s="50">
        <v>6884974</v>
      </c>
      <c r="N74" s="50">
        <f aca="true" t="shared" si="8" ref="N74:N137">+IF(F74&lt;&gt;0,J74/F74*100,0)</f>
        <v>96.98477879624095</v>
      </c>
      <c r="O74" s="50">
        <f aca="true" t="shared" si="9" ref="O74:O137">+IF(G74&lt;&gt;0,K74/G74*100,0)</f>
        <v>92.37060869453099</v>
      </c>
      <c r="P74" s="50">
        <f aca="true" t="shared" si="10" ref="P74:P137">+IF(H74&lt;&gt;0,L74/H74*100,0)</f>
        <v>98.49435331494456</v>
      </c>
      <c r="Q74" s="50">
        <f aca="true" t="shared" si="11" ref="Q74:Q137">+IF(I74&lt;&gt;0,M74/I74*100,0)</f>
        <v>99.93677179058051</v>
      </c>
      <c r="R74" s="50">
        <f aca="true" t="shared" si="12" ref="R74:R137">+IF($J74&lt;&gt;0,K74/$J74*100,0)</f>
        <v>31.79367498992632</v>
      </c>
      <c r="S74" s="50">
        <f aca="true" t="shared" si="13" ref="S74:S137">+IF($J74&lt;&gt;0,L74/$J74*100,0)</f>
        <v>30.012237320959006</v>
      </c>
      <c r="T74" s="50">
        <f aca="true" t="shared" si="14" ref="T74:T137">+IF($J74&lt;&gt;0,M74/$J74*100,0)</f>
        <v>38.194087689114674</v>
      </c>
      <c r="U74" s="50">
        <v>101.93</v>
      </c>
      <c r="V74" s="50">
        <v>107.89</v>
      </c>
      <c r="W74" s="50">
        <v>95.56</v>
      </c>
      <c r="X74" s="50">
        <v>102.58</v>
      </c>
    </row>
    <row r="75" spans="1:24" ht="13.5">
      <c r="A75" s="49" t="s">
        <v>64</v>
      </c>
      <c r="B75" s="49">
        <v>1009043</v>
      </c>
      <c r="C75" s="49"/>
      <c r="D75" s="49">
        <v>3</v>
      </c>
      <c r="E75" s="48" t="s">
        <v>126</v>
      </c>
      <c r="F75" s="50">
        <v>44424145.6</v>
      </c>
      <c r="G75" s="50">
        <v>19943100.92</v>
      </c>
      <c r="H75" s="50">
        <v>14455200.68</v>
      </c>
      <c r="I75" s="50">
        <v>10025844</v>
      </c>
      <c r="J75" s="50">
        <v>44009976.94</v>
      </c>
      <c r="K75" s="50">
        <v>20071887.02</v>
      </c>
      <c r="L75" s="50">
        <v>13912245.92</v>
      </c>
      <c r="M75" s="50">
        <v>10025844</v>
      </c>
      <c r="N75" s="50">
        <f t="shared" si="8"/>
        <v>99.06769470879817</v>
      </c>
      <c r="O75" s="50">
        <f t="shared" si="9"/>
        <v>100.64576767934241</v>
      </c>
      <c r="P75" s="50">
        <f t="shared" si="10"/>
        <v>96.24387947272692</v>
      </c>
      <c r="Q75" s="50">
        <f t="shared" si="11"/>
        <v>100</v>
      </c>
      <c r="R75" s="50">
        <f t="shared" si="12"/>
        <v>45.60758358806811</v>
      </c>
      <c r="S75" s="50">
        <f t="shared" si="13"/>
        <v>31.611572846236534</v>
      </c>
      <c r="T75" s="50">
        <f t="shared" si="14"/>
        <v>22.780843565695356</v>
      </c>
      <c r="U75" s="50">
        <v>108.58</v>
      </c>
      <c r="V75" s="50">
        <v>114.69</v>
      </c>
      <c r="W75" s="50">
        <v>101.57</v>
      </c>
      <c r="X75" s="50">
        <v>107.42</v>
      </c>
    </row>
    <row r="76" spans="1:24" ht="13.5">
      <c r="A76" s="49" t="s">
        <v>64</v>
      </c>
      <c r="B76" s="49">
        <v>1009052</v>
      </c>
      <c r="C76" s="49"/>
      <c r="D76" s="49">
        <v>2</v>
      </c>
      <c r="E76" s="48" t="s">
        <v>127</v>
      </c>
      <c r="F76" s="50">
        <v>64350869.95</v>
      </c>
      <c r="G76" s="50">
        <v>49875640</v>
      </c>
      <c r="H76" s="50">
        <v>8783858.95</v>
      </c>
      <c r="I76" s="50">
        <v>5691371</v>
      </c>
      <c r="J76" s="50">
        <v>64065508</v>
      </c>
      <c r="K76" s="50">
        <v>49905846.82</v>
      </c>
      <c r="L76" s="50">
        <v>8468290.18</v>
      </c>
      <c r="M76" s="50">
        <v>5691371</v>
      </c>
      <c r="N76" s="50">
        <f t="shared" si="8"/>
        <v>99.55655308122216</v>
      </c>
      <c r="O76" s="50">
        <f t="shared" si="9"/>
        <v>100.06056427546595</v>
      </c>
      <c r="P76" s="50">
        <f t="shared" si="10"/>
        <v>96.40740166939953</v>
      </c>
      <c r="Q76" s="50">
        <f t="shared" si="11"/>
        <v>100</v>
      </c>
      <c r="R76" s="50">
        <f t="shared" si="12"/>
        <v>77.8981520290138</v>
      </c>
      <c r="S76" s="50">
        <f t="shared" si="13"/>
        <v>13.218173779251075</v>
      </c>
      <c r="T76" s="50">
        <f t="shared" si="14"/>
        <v>8.883674191735121</v>
      </c>
      <c r="U76" s="50">
        <v>120.24</v>
      </c>
      <c r="V76" s="50">
        <v>118.04</v>
      </c>
      <c r="W76" s="50">
        <v>133.47</v>
      </c>
      <c r="X76" s="50">
        <v>122.19</v>
      </c>
    </row>
    <row r="77" spans="1:24" ht="13.5">
      <c r="A77" s="49" t="s">
        <v>64</v>
      </c>
      <c r="B77" s="49">
        <v>1009062</v>
      </c>
      <c r="C77" s="49"/>
      <c r="D77" s="49">
        <v>2</v>
      </c>
      <c r="E77" s="48" t="s">
        <v>128</v>
      </c>
      <c r="F77" s="50">
        <v>23621302.2</v>
      </c>
      <c r="G77" s="50">
        <v>6904161</v>
      </c>
      <c r="H77" s="50">
        <v>8634779.2</v>
      </c>
      <c r="I77" s="50">
        <v>8082362</v>
      </c>
      <c r="J77" s="50">
        <v>23913569.06</v>
      </c>
      <c r="K77" s="50">
        <v>7375183.91</v>
      </c>
      <c r="L77" s="50">
        <v>8456023.15</v>
      </c>
      <c r="M77" s="50">
        <v>8082362</v>
      </c>
      <c r="N77" s="50">
        <f t="shared" si="8"/>
        <v>101.23730206542128</v>
      </c>
      <c r="O77" s="50">
        <f t="shared" si="9"/>
        <v>106.82230483906734</v>
      </c>
      <c r="P77" s="50">
        <f t="shared" si="10"/>
        <v>97.92981330663326</v>
      </c>
      <c r="Q77" s="50">
        <f t="shared" si="11"/>
        <v>100</v>
      </c>
      <c r="R77" s="50">
        <f t="shared" si="12"/>
        <v>30.841000318670126</v>
      </c>
      <c r="S77" s="50">
        <f t="shared" si="13"/>
        <v>35.36077416459056</v>
      </c>
      <c r="T77" s="50">
        <f t="shared" si="14"/>
        <v>33.79822551673933</v>
      </c>
      <c r="U77" s="50">
        <v>110.46</v>
      </c>
      <c r="V77" s="50">
        <v>118.01</v>
      </c>
      <c r="W77" s="50">
        <v>112.36</v>
      </c>
      <c r="X77" s="50">
        <v>102.66</v>
      </c>
    </row>
    <row r="78" spans="1:24" ht="13.5">
      <c r="A78" s="49" t="s">
        <v>64</v>
      </c>
      <c r="B78" s="49">
        <v>1009072</v>
      </c>
      <c r="C78" s="49"/>
      <c r="D78" s="49">
        <v>2</v>
      </c>
      <c r="E78" s="48" t="s">
        <v>129</v>
      </c>
      <c r="F78" s="50">
        <v>20106058.32</v>
      </c>
      <c r="G78" s="50">
        <v>6124257.04</v>
      </c>
      <c r="H78" s="50">
        <v>7020292.28</v>
      </c>
      <c r="I78" s="50">
        <v>6961509</v>
      </c>
      <c r="J78" s="50">
        <v>19102516.04</v>
      </c>
      <c r="K78" s="50">
        <v>6002196.5</v>
      </c>
      <c r="L78" s="50">
        <v>6138810.54</v>
      </c>
      <c r="M78" s="50">
        <v>6961509</v>
      </c>
      <c r="N78" s="50">
        <f t="shared" si="8"/>
        <v>95.0087567437236</v>
      </c>
      <c r="O78" s="50">
        <f t="shared" si="9"/>
        <v>98.00693309894125</v>
      </c>
      <c r="P78" s="50">
        <f t="shared" si="10"/>
        <v>87.44380283836273</v>
      </c>
      <c r="Q78" s="50">
        <f t="shared" si="11"/>
        <v>100</v>
      </c>
      <c r="R78" s="50">
        <f t="shared" si="12"/>
        <v>31.42097348554301</v>
      </c>
      <c r="S78" s="50">
        <f t="shared" si="13"/>
        <v>32.1361360312199</v>
      </c>
      <c r="T78" s="50">
        <f t="shared" si="14"/>
        <v>36.4428904832371</v>
      </c>
      <c r="U78" s="50">
        <v>101.55</v>
      </c>
      <c r="V78" s="50">
        <v>108.5</v>
      </c>
      <c r="W78" s="50">
        <v>90.37</v>
      </c>
      <c r="X78" s="50">
        <v>107.35</v>
      </c>
    </row>
    <row r="79" spans="1:24" ht="13.5">
      <c r="A79" s="49" t="s">
        <v>64</v>
      </c>
      <c r="B79" s="49">
        <v>1009082</v>
      </c>
      <c r="C79" s="49"/>
      <c r="D79" s="49">
        <v>2</v>
      </c>
      <c r="E79" s="48" t="s">
        <v>130</v>
      </c>
      <c r="F79" s="50">
        <v>40370653.1</v>
      </c>
      <c r="G79" s="50">
        <v>25053040.13</v>
      </c>
      <c r="H79" s="50">
        <v>11404296.97</v>
      </c>
      <c r="I79" s="50">
        <v>3913316</v>
      </c>
      <c r="J79" s="50">
        <v>39776419.51</v>
      </c>
      <c r="K79" s="50">
        <v>24991780.42</v>
      </c>
      <c r="L79" s="50">
        <v>10871323.09</v>
      </c>
      <c r="M79" s="50">
        <v>3913316</v>
      </c>
      <c r="N79" s="50">
        <f t="shared" si="8"/>
        <v>98.5280555443875</v>
      </c>
      <c r="O79" s="50">
        <f t="shared" si="9"/>
        <v>99.75547993504134</v>
      </c>
      <c r="P79" s="50">
        <f t="shared" si="10"/>
        <v>95.32655207592336</v>
      </c>
      <c r="Q79" s="50">
        <f t="shared" si="11"/>
        <v>100</v>
      </c>
      <c r="R79" s="50">
        <f t="shared" si="12"/>
        <v>62.830643702651365</v>
      </c>
      <c r="S79" s="50">
        <f t="shared" si="13"/>
        <v>27.331075104100037</v>
      </c>
      <c r="T79" s="50">
        <f t="shared" si="14"/>
        <v>9.838281193248609</v>
      </c>
      <c r="U79" s="50">
        <v>129.16</v>
      </c>
      <c r="V79" s="50">
        <v>117.86</v>
      </c>
      <c r="W79" s="50">
        <v>180.48</v>
      </c>
      <c r="X79" s="50">
        <v>109.71</v>
      </c>
    </row>
    <row r="80" spans="1:24" ht="13.5">
      <c r="A80" s="49" t="s">
        <v>64</v>
      </c>
      <c r="B80" s="49">
        <v>1010012</v>
      </c>
      <c r="C80" s="49"/>
      <c r="D80" s="49">
        <v>2</v>
      </c>
      <c r="E80" s="48" t="s">
        <v>131</v>
      </c>
      <c r="F80" s="50">
        <v>20620706.93</v>
      </c>
      <c r="G80" s="50">
        <v>3494082.8</v>
      </c>
      <c r="H80" s="50">
        <v>9256884.13</v>
      </c>
      <c r="I80" s="50">
        <v>7869740</v>
      </c>
      <c r="J80" s="50">
        <v>20888634.03</v>
      </c>
      <c r="K80" s="50">
        <v>4021993.94</v>
      </c>
      <c r="L80" s="50">
        <v>8996900.09</v>
      </c>
      <c r="M80" s="50">
        <v>7869740</v>
      </c>
      <c r="N80" s="50">
        <f t="shared" si="8"/>
        <v>101.29931093492341</v>
      </c>
      <c r="O80" s="50">
        <f t="shared" si="9"/>
        <v>115.10871866001573</v>
      </c>
      <c r="P80" s="50">
        <f t="shared" si="10"/>
        <v>97.1914519362143</v>
      </c>
      <c r="Q80" s="50">
        <f t="shared" si="11"/>
        <v>100</v>
      </c>
      <c r="R80" s="50">
        <f t="shared" si="12"/>
        <v>19.254461226251852</v>
      </c>
      <c r="S80" s="50">
        <f t="shared" si="13"/>
        <v>43.07079188174182</v>
      </c>
      <c r="T80" s="50">
        <f t="shared" si="14"/>
        <v>37.674746892006326</v>
      </c>
      <c r="U80" s="50">
        <v>108.35</v>
      </c>
      <c r="V80" s="50">
        <v>100.37</v>
      </c>
      <c r="W80" s="50">
        <v>115.3</v>
      </c>
      <c r="X80" s="50">
        <v>105.36</v>
      </c>
    </row>
    <row r="81" spans="1:24" ht="13.5">
      <c r="A81" s="49" t="s">
        <v>64</v>
      </c>
      <c r="B81" s="49">
        <v>1010022</v>
      </c>
      <c r="C81" s="49"/>
      <c r="D81" s="49">
        <v>2</v>
      </c>
      <c r="E81" s="48" t="s">
        <v>132</v>
      </c>
      <c r="F81" s="50">
        <v>19905179.59</v>
      </c>
      <c r="G81" s="50">
        <v>5829676.65</v>
      </c>
      <c r="H81" s="50">
        <v>7689529.94</v>
      </c>
      <c r="I81" s="50">
        <v>6385973</v>
      </c>
      <c r="J81" s="50">
        <v>20029675.85</v>
      </c>
      <c r="K81" s="50">
        <v>6176841.72</v>
      </c>
      <c r="L81" s="50">
        <v>7466861.13</v>
      </c>
      <c r="M81" s="50">
        <v>6385973</v>
      </c>
      <c r="N81" s="50">
        <f t="shared" si="8"/>
        <v>100.62544655493863</v>
      </c>
      <c r="O81" s="50">
        <f t="shared" si="9"/>
        <v>105.95513423544682</v>
      </c>
      <c r="P81" s="50">
        <f t="shared" si="10"/>
        <v>97.10425979562542</v>
      </c>
      <c r="Q81" s="50">
        <f t="shared" si="11"/>
        <v>100</v>
      </c>
      <c r="R81" s="50">
        <f t="shared" si="12"/>
        <v>30.83845073808321</v>
      </c>
      <c r="S81" s="50">
        <f t="shared" si="13"/>
        <v>37.27899136220918</v>
      </c>
      <c r="T81" s="50">
        <f t="shared" si="14"/>
        <v>31.8825578997076</v>
      </c>
      <c r="U81" s="50">
        <v>108.11</v>
      </c>
      <c r="V81" s="50">
        <v>102.6</v>
      </c>
      <c r="W81" s="50">
        <v>110.28</v>
      </c>
      <c r="X81" s="50">
        <v>111.31</v>
      </c>
    </row>
    <row r="82" spans="1:24" ht="13.5">
      <c r="A82" s="49" t="s">
        <v>64</v>
      </c>
      <c r="B82" s="49">
        <v>1010032</v>
      </c>
      <c r="C82" s="49"/>
      <c r="D82" s="49">
        <v>2</v>
      </c>
      <c r="E82" s="48" t="s">
        <v>133</v>
      </c>
      <c r="F82" s="50">
        <v>37956635.31</v>
      </c>
      <c r="G82" s="50">
        <v>15761001.49</v>
      </c>
      <c r="H82" s="50">
        <v>11074237.82</v>
      </c>
      <c r="I82" s="50">
        <v>11121396</v>
      </c>
      <c r="J82" s="50">
        <v>37136328.35</v>
      </c>
      <c r="K82" s="50">
        <v>15133635.66</v>
      </c>
      <c r="L82" s="50">
        <v>10881296.69</v>
      </c>
      <c r="M82" s="50">
        <v>11121396</v>
      </c>
      <c r="N82" s="50">
        <f t="shared" si="8"/>
        <v>97.8388311996035</v>
      </c>
      <c r="O82" s="50">
        <f t="shared" si="9"/>
        <v>96.0195052935053</v>
      </c>
      <c r="P82" s="50">
        <f t="shared" si="10"/>
        <v>98.25774799913046</v>
      </c>
      <c r="Q82" s="50">
        <f t="shared" si="11"/>
        <v>100</v>
      </c>
      <c r="R82" s="50">
        <f t="shared" si="12"/>
        <v>40.75156681449366</v>
      </c>
      <c r="S82" s="50">
        <f t="shared" si="13"/>
        <v>29.300949160742757</v>
      </c>
      <c r="T82" s="50">
        <f t="shared" si="14"/>
        <v>29.947484024763583</v>
      </c>
      <c r="U82" s="50">
        <v>110.06</v>
      </c>
      <c r="V82" s="50">
        <v>124.88</v>
      </c>
      <c r="W82" s="50">
        <v>101.05</v>
      </c>
      <c r="X82" s="50">
        <v>102.47</v>
      </c>
    </row>
    <row r="83" spans="1:24" ht="13.5">
      <c r="A83" s="49" t="s">
        <v>64</v>
      </c>
      <c r="B83" s="49">
        <v>1010042</v>
      </c>
      <c r="C83" s="49"/>
      <c r="D83" s="49">
        <v>2</v>
      </c>
      <c r="E83" s="48" t="s">
        <v>134</v>
      </c>
      <c r="F83" s="50">
        <v>31114625</v>
      </c>
      <c r="G83" s="50">
        <v>13241194.87</v>
      </c>
      <c r="H83" s="50">
        <v>10946919.13</v>
      </c>
      <c r="I83" s="50">
        <v>6926511</v>
      </c>
      <c r="J83" s="50">
        <v>30402352.21</v>
      </c>
      <c r="K83" s="50">
        <v>13412073.89</v>
      </c>
      <c r="L83" s="50">
        <v>10063767.32</v>
      </c>
      <c r="M83" s="50">
        <v>6926511</v>
      </c>
      <c r="N83" s="50">
        <f t="shared" si="8"/>
        <v>97.71081030222926</v>
      </c>
      <c r="O83" s="50">
        <f t="shared" si="9"/>
        <v>101.29051057459439</v>
      </c>
      <c r="P83" s="50">
        <f t="shared" si="10"/>
        <v>91.93241678766289</v>
      </c>
      <c r="Q83" s="50">
        <f t="shared" si="11"/>
        <v>100</v>
      </c>
      <c r="R83" s="50">
        <f t="shared" si="12"/>
        <v>44.11525067980916</v>
      </c>
      <c r="S83" s="50">
        <f t="shared" si="13"/>
        <v>33.101936489933195</v>
      </c>
      <c r="T83" s="50">
        <f t="shared" si="14"/>
        <v>22.782812830257647</v>
      </c>
      <c r="U83" s="50">
        <v>105.35</v>
      </c>
      <c r="V83" s="50">
        <v>122.08</v>
      </c>
      <c r="W83" s="50">
        <v>90.28</v>
      </c>
      <c r="X83" s="50">
        <v>103.01</v>
      </c>
    </row>
    <row r="84" spans="1:24" ht="13.5">
      <c r="A84" s="49" t="s">
        <v>64</v>
      </c>
      <c r="B84" s="49">
        <v>1010052</v>
      </c>
      <c r="C84" s="49"/>
      <c r="D84" s="49">
        <v>2</v>
      </c>
      <c r="E84" s="48" t="s">
        <v>135</v>
      </c>
      <c r="F84" s="50">
        <v>16640130.01</v>
      </c>
      <c r="G84" s="50">
        <v>4078852.18</v>
      </c>
      <c r="H84" s="50">
        <v>6173484.83</v>
      </c>
      <c r="I84" s="50">
        <v>6387793</v>
      </c>
      <c r="J84" s="50">
        <v>16549736.78</v>
      </c>
      <c r="K84" s="50">
        <v>4194330.64</v>
      </c>
      <c r="L84" s="50">
        <v>5967613.14</v>
      </c>
      <c r="M84" s="50">
        <v>6387793</v>
      </c>
      <c r="N84" s="50">
        <f t="shared" si="8"/>
        <v>99.45677569859323</v>
      </c>
      <c r="O84" s="50">
        <f t="shared" si="9"/>
        <v>102.83115089500497</v>
      </c>
      <c r="P84" s="50">
        <f t="shared" si="10"/>
        <v>96.66522724734709</v>
      </c>
      <c r="Q84" s="50">
        <f t="shared" si="11"/>
        <v>100</v>
      </c>
      <c r="R84" s="50">
        <f t="shared" si="12"/>
        <v>25.343790633992185</v>
      </c>
      <c r="S84" s="50">
        <f t="shared" si="13"/>
        <v>36.05865893415134</v>
      </c>
      <c r="T84" s="50">
        <f t="shared" si="14"/>
        <v>38.597550431856476</v>
      </c>
      <c r="U84" s="50">
        <v>107.69</v>
      </c>
      <c r="V84" s="50">
        <v>119.29</v>
      </c>
      <c r="W84" s="50">
        <v>103.93</v>
      </c>
      <c r="X84" s="50">
        <v>104.55</v>
      </c>
    </row>
    <row r="85" spans="1:24" ht="13.5">
      <c r="A85" s="49" t="s">
        <v>64</v>
      </c>
      <c r="B85" s="49">
        <v>1010062</v>
      </c>
      <c r="C85" s="49"/>
      <c r="D85" s="49">
        <v>2</v>
      </c>
      <c r="E85" s="48" t="s">
        <v>136</v>
      </c>
      <c r="F85" s="50">
        <v>56514818.34</v>
      </c>
      <c r="G85" s="50">
        <v>22020695.1</v>
      </c>
      <c r="H85" s="50">
        <v>21365360.24</v>
      </c>
      <c r="I85" s="50">
        <v>13128763</v>
      </c>
      <c r="J85" s="50">
        <v>54084541.98</v>
      </c>
      <c r="K85" s="50">
        <v>22222258.45</v>
      </c>
      <c r="L85" s="50">
        <v>18733520.53</v>
      </c>
      <c r="M85" s="50">
        <v>13128763</v>
      </c>
      <c r="N85" s="50">
        <f t="shared" si="8"/>
        <v>95.69975374355948</v>
      </c>
      <c r="O85" s="50">
        <f t="shared" si="9"/>
        <v>100.91533600135992</v>
      </c>
      <c r="P85" s="50">
        <f t="shared" si="10"/>
        <v>87.68174427935601</v>
      </c>
      <c r="Q85" s="50">
        <f t="shared" si="11"/>
        <v>100</v>
      </c>
      <c r="R85" s="50">
        <f t="shared" si="12"/>
        <v>41.088003404406386</v>
      </c>
      <c r="S85" s="50">
        <f t="shared" si="13"/>
        <v>34.63747652134597</v>
      </c>
      <c r="T85" s="50">
        <f t="shared" si="14"/>
        <v>24.274520074247658</v>
      </c>
      <c r="U85" s="50">
        <v>107.31</v>
      </c>
      <c r="V85" s="50">
        <v>104.76</v>
      </c>
      <c r="W85" s="50">
        <v>107.69</v>
      </c>
      <c r="X85" s="50">
        <v>111.32</v>
      </c>
    </row>
    <row r="86" spans="1:24" ht="13.5">
      <c r="A86" s="49" t="s">
        <v>64</v>
      </c>
      <c r="B86" s="49">
        <v>1010072</v>
      </c>
      <c r="C86" s="49"/>
      <c r="D86" s="49">
        <v>2</v>
      </c>
      <c r="E86" s="48" t="s">
        <v>137</v>
      </c>
      <c r="F86" s="50">
        <v>18318005.48</v>
      </c>
      <c r="G86" s="50">
        <v>4067127.87</v>
      </c>
      <c r="H86" s="50">
        <v>7979229.61</v>
      </c>
      <c r="I86" s="50">
        <v>6271648</v>
      </c>
      <c r="J86" s="50">
        <v>18109490.81</v>
      </c>
      <c r="K86" s="50">
        <v>4067869.17</v>
      </c>
      <c r="L86" s="50">
        <v>7769973.64</v>
      </c>
      <c r="M86" s="50">
        <v>6271648</v>
      </c>
      <c r="N86" s="50">
        <f t="shared" si="8"/>
        <v>98.86169555835289</v>
      </c>
      <c r="O86" s="50">
        <f t="shared" si="9"/>
        <v>100.0182266214315</v>
      </c>
      <c r="P86" s="50">
        <f t="shared" si="10"/>
        <v>97.37749155961436</v>
      </c>
      <c r="Q86" s="50">
        <f t="shared" si="11"/>
        <v>100</v>
      </c>
      <c r="R86" s="50">
        <f t="shared" si="12"/>
        <v>22.462636927117448</v>
      </c>
      <c r="S86" s="50">
        <f t="shared" si="13"/>
        <v>42.90553346596276</v>
      </c>
      <c r="T86" s="50">
        <f t="shared" si="14"/>
        <v>34.6318296069198</v>
      </c>
      <c r="U86" s="50">
        <v>120.95</v>
      </c>
      <c r="V86" s="50">
        <v>120.21</v>
      </c>
      <c r="W86" s="50">
        <v>142.32</v>
      </c>
      <c r="X86" s="50">
        <v>102.32</v>
      </c>
    </row>
    <row r="87" spans="1:24" ht="13.5">
      <c r="A87" s="49" t="s">
        <v>64</v>
      </c>
      <c r="B87" s="49">
        <v>1010082</v>
      </c>
      <c r="C87" s="49"/>
      <c r="D87" s="49">
        <v>2</v>
      </c>
      <c r="E87" s="48" t="s">
        <v>138</v>
      </c>
      <c r="F87" s="50">
        <v>51846783.71</v>
      </c>
      <c r="G87" s="50">
        <v>14851002</v>
      </c>
      <c r="H87" s="50">
        <v>17397645.71</v>
      </c>
      <c r="I87" s="50">
        <v>19598136</v>
      </c>
      <c r="J87" s="50">
        <v>51265946.78</v>
      </c>
      <c r="K87" s="50">
        <v>14954322.96</v>
      </c>
      <c r="L87" s="50">
        <v>16713487.82</v>
      </c>
      <c r="M87" s="50">
        <v>19598136</v>
      </c>
      <c r="N87" s="50">
        <f t="shared" si="8"/>
        <v>98.87970499144392</v>
      </c>
      <c r="O87" s="50">
        <f t="shared" si="9"/>
        <v>100.69571709706861</v>
      </c>
      <c r="P87" s="50">
        <f t="shared" si="10"/>
        <v>96.067526023899</v>
      </c>
      <c r="Q87" s="50">
        <f t="shared" si="11"/>
        <v>100</v>
      </c>
      <c r="R87" s="50">
        <f t="shared" si="12"/>
        <v>29.170090282686477</v>
      </c>
      <c r="S87" s="50">
        <f t="shared" si="13"/>
        <v>32.601539364372584</v>
      </c>
      <c r="T87" s="50">
        <f t="shared" si="14"/>
        <v>38.228370352940935</v>
      </c>
      <c r="U87" s="50">
        <v>106.35</v>
      </c>
      <c r="V87" s="50">
        <v>107.41</v>
      </c>
      <c r="W87" s="50">
        <v>108.42</v>
      </c>
      <c r="X87" s="50">
        <v>103.88</v>
      </c>
    </row>
    <row r="88" spans="1:24" ht="13.5">
      <c r="A88" s="49" t="s">
        <v>64</v>
      </c>
      <c r="B88" s="49">
        <v>1010093</v>
      </c>
      <c r="C88" s="49"/>
      <c r="D88" s="49">
        <v>3</v>
      </c>
      <c r="E88" s="48" t="s">
        <v>139</v>
      </c>
      <c r="F88" s="50">
        <v>75086609.16</v>
      </c>
      <c r="G88" s="50">
        <v>26894129.39</v>
      </c>
      <c r="H88" s="50">
        <v>28185578.77</v>
      </c>
      <c r="I88" s="50">
        <v>20006901</v>
      </c>
      <c r="J88" s="50">
        <v>71345539.12</v>
      </c>
      <c r="K88" s="50">
        <v>28240329.67</v>
      </c>
      <c r="L88" s="50">
        <v>23098308.45</v>
      </c>
      <c r="M88" s="50">
        <v>20006901</v>
      </c>
      <c r="N88" s="50">
        <f t="shared" si="8"/>
        <v>95.01766016357425</v>
      </c>
      <c r="O88" s="50">
        <f t="shared" si="9"/>
        <v>105.00555441106994</v>
      </c>
      <c r="P88" s="50">
        <f t="shared" si="10"/>
        <v>81.95080412748254</v>
      </c>
      <c r="Q88" s="50">
        <f t="shared" si="11"/>
        <v>100</v>
      </c>
      <c r="R88" s="50">
        <f t="shared" si="12"/>
        <v>39.5824742770547</v>
      </c>
      <c r="S88" s="50">
        <f t="shared" si="13"/>
        <v>32.3752665336927</v>
      </c>
      <c r="T88" s="50">
        <f t="shared" si="14"/>
        <v>28.04225918925259</v>
      </c>
      <c r="U88" s="50">
        <v>111.33</v>
      </c>
      <c r="V88" s="50">
        <v>125.25</v>
      </c>
      <c r="W88" s="50">
        <v>101.91</v>
      </c>
      <c r="X88" s="50">
        <v>106</v>
      </c>
    </row>
    <row r="89" spans="1:24" ht="13.5">
      <c r="A89" s="49" t="s">
        <v>64</v>
      </c>
      <c r="B89" s="49">
        <v>1010102</v>
      </c>
      <c r="C89" s="49"/>
      <c r="D89" s="49">
        <v>2</v>
      </c>
      <c r="E89" s="48" t="s">
        <v>140</v>
      </c>
      <c r="F89" s="50">
        <v>62980948.47</v>
      </c>
      <c r="G89" s="50">
        <v>25374692.54</v>
      </c>
      <c r="H89" s="50">
        <v>24746595.93</v>
      </c>
      <c r="I89" s="50">
        <v>12859660</v>
      </c>
      <c r="J89" s="50">
        <v>62546774.86</v>
      </c>
      <c r="K89" s="50">
        <v>25656495.29</v>
      </c>
      <c r="L89" s="50">
        <v>24030619.57</v>
      </c>
      <c r="M89" s="50">
        <v>12859660</v>
      </c>
      <c r="N89" s="50">
        <f t="shared" si="8"/>
        <v>99.31062706969742</v>
      </c>
      <c r="O89" s="50">
        <f t="shared" si="9"/>
        <v>101.11056616570141</v>
      </c>
      <c r="P89" s="50">
        <f t="shared" si="10"/>
        <v>97.10676829239358</v>
      </c>
      <c r="Q89" s="50">
        <f t="shared" si="11"/>
        <v>100</v>
      </c>
      <c r="R89" s="50">
        <f t="shared" si="12"/>
        <v>41.019693417330586</v>
      </c>
      <c r="S89" s="50">
        <f t="shared" si="13"/>
        <v>38.420237692172506</v>
      </c>
      <c r="T89" s="50">
        <f t="shared" si="14"/>
        <v>20.560068890496908</v>
      </c>
      <c r="U89" s="50">
        <v>117.96</v>
      </c>
      <c r="V89" s="50">
        <v>120.14</v>
      </c>
      <c r="W89" s="50">
        <v>122.72</v>
      </c>
      <c r="X89" s="50">
        <v>106.4</v>
      </c>
    </row>
    <row r="90" spans="1:24" ht="13.5">
      <c r="A90" s="49" t="s">
        <v>64</v>
      </c>
      <c r="B90" s="49">
        <v>1010113</v>
      </c>
      <c r="C90" s="49"/>
      <c r="D90" s="49">
        <v>3</v>
      </c>
      <c r="E90" s="48" t="s">
        <v>141</v>
      </c>
      <c r="F90" s="50">
        <v>43395725.71</v>
      </c>
      <c r="G90" s="50">
        <v>17696661.59</v>
      </c>
      <c r="H90" s="50">
        <v>17532227.12</v>
      </c>
      <c r="I90" s="50">
        <v>8166837</v>
      </c>
      <c r="J90" s="50">
        <v>43198508.07</v>
      </c>
      <c r="K90" s="50">
        <v>17936236.48</v>
      </c>
      <c r="L90" s="50">
        <v>17095434.59</v>
      </c>
      <c r="M90" s="50">
        <v>8166837</v>
      </c>
      <c r="N90" s="50">
        <f t="shared" si="8"/>
        <v>99.54553671640855</v>
      </c>
      <c r="O90" s="50">
        <f t="shared" si="9"/>
        <v>101.35378579050966</v>
      </c>
      <c r="P90" s="50">
        <f t="shared" si="10"/>
        <v>97.50863066619912</v>
      </c>
      <c r="Q90" s="50">
        <f t="shared" si="11"/>
        <v>100</v>
      </c>
      <c r="R90" s="50">
        <f t="shared" si="12"/>
        <v>41.520499853688584</v>
      </c>
      <c r="S90" s="50">
        <f t="shared" si="13"/>
        <v>39.57413196376622</v>
      </c>
      <c r="T90" s="50">
        <f t="shared" si="14"/>
        <v>18.9053681825452</v>
      </c>
      <c r="U90" s="50">
        <v>116.46</v>
      </c>
      <c r="V90" s="50">
        <v>108.78</v>
      </c>
      <c r="W90" s="50">
        <v>132.23</v>
      </c>
      <c r="X90" s="50">
        <v>106.39</v>
      </c>
    </row>
    <row r="91" spans="1:24" ht="13.5">
      <c r="A91" s="49" t="s">
        <v>64</v>
      </c>
      <c r="B91" s="49">
        <v>1011012</v>
      </c>
      <c r="C91" s="49"/>
      <c r="D91" s="49">
        <v>2</v>
      </c>
      <c r="E91" s="48" t="s">
        <v>142</v>
      </c>
      <c r="F91" s="50">
        <v>21541605.23</v>
      </c>
      <c r="G91" s="50">
        <v>5064193.7</v>
      </c>
      <c r="H91" s="50">
        <v>9781716.53</v>
      </c>
      <c r="I91" s="50">
        <v>6695695</v>
      </c>
      <c r="J91" s="50">
        <v>21640220.73</v>
      </c>
      <c r="K91" s="50">
        <v>5289101.24</v>
      </c>
      <c r="L91" s="50">
        <v>9655424.49</v>
      </c>
      <c r="M91" s="50">
        <v>6695695</v>
      </c>
      <c r="N91" s="50">
        <f t="shared" si="8"/>
        <v>100.45779086074171</v>
      </c>
      <c r="O91" s="50">
        <f t="shared" si="9"/>
        <v>104.44113225763856</v>
      </c>
      <c r="P91" s="50">
        <f t="shared" si="10"/>
        <v>98.70889695471476</v>
      </c>
      <c r="Q91" s="50">
        <f t="shared" si="11"/>
        <v>100</v>
      </c>
      <c r="R91" s="50">
        <f t="shared" si="12"/>
        <v>24.441068813441813</v>
      </c>
      <c r="S91" s="50">
        <f t="shared" si="13"/>
        <v>44.61795750823656</v>
      </c>
      <c r="T91" s="50">
        <f t="shared" si="14"/>
        <v>30.940973678321626</v>
      </c>
      <c r="U91" s="50">
        <v>106.47</v>
      </c>
      <c r="V91" s="50">
        <v>118.75</v>
      </c>
      <c r="W91" s="50">
        <v>102.55</v>
      </c>
      <c r="X91" s="50">
        <v>103.72</v>
      </c>
    </row>
    <row r="92" spans="1:24" ht="13.5">
      <c r="A92" s="49" t="s">
        <v>64</v>
      </c>
      <c r="B92" s="49">
        <v>1011022</v>
      </c>
      <c r="C92" s="49"/>
      <c r="D92" s="49">
        <v>2</v>
      </c>
      <c r="E92" s="48" t="s">
        <v>143</v>
      </c>
      <c r="F92" s="50">
        <v>19506278.62</v>
      </c>
      <c r="G92" s="50">
        <v>5703056</v>
      </c>
      <c r="H92" s="50">
        <v>8861435.62</v>
      </c>
      <c r="I92" s="50">
        <v>4941787</v>
      </c>
      <c r="J92" s="50">
        <v>19499414.74</v>
      </c>
      <c r="K92" s="50">
        <v>5751791.03</v>
      </c>
      <c r="L92" s="50">
        <v>8805836.71</v>
      </c>
      <c r="M92" s="50">
        <v>4941787</v>
      </c>
      <c r="N92" s="50">
        <f t="shared" si="8"/>
        <v>99.96481194525252</v>
      </c>
      <c r="O92" s="50">
        <f t="shared" si="9"/>
        <v>100.8545423716688</v>
      </c>
      <c r="P92" s="50">
        <f t="shared" si="10"/>
        <v>99.3725744632787</v>
      </c>
      <c r="Q92" s="50">
        <f t="shared" si="11"/>
        <v>100</v>
      </c>
      <c r="R92" s="50">
        <f t="shared" si="12"/>
        <v>29.49724956719394</v>
      </c>
      <c r="S92" s="50">
        <f t="shared" si="13"/>
        <v>45.15949236125639</v>
      </c>
      <c r="T92" s="50">
        <f t="shared" si="14"/>
        <v>25.34325807154969</v>
      </c>
      <c r="U92" s="50">
        <v>125.28</v>
      </c>
      <c r="V92" s="50">
        <v>117.69</v>
      </c>
      <c r="W92" s="50">
        <v>143.46</v>
      </c>
      <c r="X92" s="50">
        <v>108.87</v>
      </c>
    </row>
    <row r="93" spans="1:24" ht="13.5">
      <c r="A93" s="49" t="s">
        <v>64</v>
      </c>
      <c r="B93" s="49">
        <v>1011033</v>
      </c>
      <c r="C93" s="49"/>
      <c r="D93" s="49">
        <v>3</v>
      </c>
      <c r="E93" s="48" t="s">
        <v>144</v>
      </c>
      <c r="F93" s="50">
        <v>63987330.45</v>
      </c>
      <c r="G93" s="50">
        <v>25600037.56</v>
      </c>
      <c r="H93" s="50">
        <v>22607847.89</v>
      </c>
      <c r="I93" s="50">
        <v>15779445</v>
      </c>
      <c r="J93" s="50">
        <v>64747994.23</v>
      </c>
      <c r="K93" s="50">
        <v>26827665.89</v>
      </c>
      <c r="L93" s="50">
        <v>22140883.34</v>
      </c>
      <c r="M93" s="50">
        <v>15779445</v>
      </c>
      <c r="N93" s="50">
        <f t="shared" si="8"/>
        <v>101.18877248769486</v>
      </c>
      <c r="O93" s="50">
        <f t="shared" si="9"/>
        <v>104.79541612828791</v>
      </c>
      <c r="P93" s="50">
        <f t="shared" si="10"/>
        <v>97.93450242467992</v>
      </c>
      <c r="Q93" s="50">
        <f t="shared" si="11"/>
        <v>100</v>
      </c>
      <c r="R93" s="50">
        <f t="shared" si="12"/>
        <v>41.43397213927874</v>
      </c>
      <c r="S93" s="50">
        <f t="shared" si="13"/>
        <v>34.19547370278438</v>
      </c>
      <c r="T93" s="50">
        <f t="shared" si="14"/>
        <v>24.370554157936887</v>
      </c>
      <c r="U93" s="50">
        <v>107.28</v>
      </c>
      <c r="V93" s="50">
        <v>111.31</v>
      </c>
      <c r="W93" s="50">
        <v>93.8</v>
      </c>
      <c r="X93" s="50">
        <v>124.77</v>
      </c>
    </row>
    <row r="94" spans="1:24" ht="13.5">
      <c r="A94" s="49" t="s">
        <v>64</v>
      </c>
      <c r="B94" s="49">
        <v>1011043</v>
      </c>
      <c r="C94" s="49"/>
      <c r="D94" s="49">
        <v>3</v>
      </c>
      <c r="E94" s="48" t="s">
        <v>145</v>
      </c>
      <c r="F94" s="50">
        <v>47557256.55</v>
      </c>
      <c r="G94" s="50">
        <v>18634920.43</v>
      </c>
      <c r="H94" s="50">
        <v>19931023.12</v>
      </c>
      <c r="I94" s="50">
        <v>8991313</v>
      </c>
      <c r="J94" s="50">
        <v>46497886.28</v>
      </c>
      <c r="K94" s="50">
        <v>17847113.29</v>
      </c>
      <c r="L94" s="50">
        <v>19659459.99</v>
      </c>
      <c r="M94" s="50">
        <v>8991313</v>
      </c>
      <c r="N94" s="50">
        <f t="shared" si="8"/>
        <v>97.77243191291699</v>
      </c>
      <c r="O94" s="50">
        <f t="shared" si="9"/>
        <v>95.77241478996751</v>
      </c>
      <c r="P94" s="50">
        <f t="shared" si="10"/>
        <v>98.63748524917669</v>
      </c>
      <c r="Q94" s="50">
        <f t="shared" si="11"/>
        <v>100</v>
      </c>
      <c r="R94" s="50">
        <f t="shared" si="12"/>
        <v>38.382633529895585</v>
      </c>
      <c r="S94" s="50">
        <f t="shared" si="13"/>
        <v>42.28033048989598</v>
      </c>
      <c r="T94" s="50">
        <f t="shared" si="14"/>
        <v>19.33703598020843</v>
      </c>
      <c r="U94" s="50">
        <v>119.16</v>
      </c>
      <c r="V94" s="50">
        <v>93.48</v>
      </c>
      <c r="W94" s="50">
        <v>168.56</v>
      </c>
      <c r="X94" s="50">
        <v>108.74</v>
      </c>
    </row>
    <row r="95" spans="1:24" ht="13.5">
      <c r="A95" s="49" t="s">
        <v>64</v>
      </c>
      <c r="B95" s="49">
        <v>1011052</v>
      </c>
      <c r="C95" s="49"/>
      <c r="D95" s="49">
        <v>2</v>
      </c>
      <c r="E95" s="48" t="s">
        <v>146</v>
      </c>
      <c r="F95" s="50">
        <v>32134457.36</v>
      </c>
      <c r="G95" s="50">
        <v>12655535.59</v>
      </c>
      <c r="H95" s="50">
        <v>12640235.77</v>
      </c>
      <c r="I95" s="50">
        <v>6838686</v>
      </c>
      <c r="J95" s="50">
        <v>31393138.35</v>
      </c>
      <c r="K95" s="50">
        <v>12777385.26</v>
      </c>
      <c r="L95" s="50">
        <v>11777067.09</v>
      </c>
      <c r="M95" s="50">
        <v>6838686</v>
      </c>
      <c r="N95" s="50">
        <f t="shared" si="8"/>
        <v>97.69307132933643</v>
      </c>
      <c r="O95" s="50">
        <f t="shared" si="9"/>
        <v>100.9628171730344</v>
      </c>
      <c r="P95" s="50">
        <f t="shared" si="10"/>
        <v>93.1712612351059</v>
      </c>
      <c r="Q95" s="50">
        <f t="shared" si="11"/>
        <v>100</v>
      </c>
      <c r="R95" s="50">
        <f t="shared" si="12"/>
        <v>40.701203930444244</v>
      </c>
      <c r="S95" s="50">
        <f t="shared" si="13"/>
        <v>37.51478096486648</v>
      </c>
      <c r="T95" s="50">
        <f t="shared" si="14"/>
        <v>21.78401510468927</v>
      </c>
      <c r="U95" s="50">
        <v>100.94</v>
      </c>
      <c r="V95" s="50">
        <v>106.12</v>
      </c>
      <c r="W95" s="50">
        <v>94.4</v>
      </c>
      <c r="X95" s="50">
        <v>103.88</v>
      </c>
    </row>
    <row r="96" spans="1:24" ht="13.5">
      <c r="A96" s="49" t="s">
        <v>64</v>
      </c>
      <c r="B96" s="49">
        <v>1011062</v>
      </c>
      <c r="C96" s="49"/>
      <c r="D96" s="49">
        <v>2</v>
      </c>
      <c r="E96" s="48" t="s">
        <v>147</v>
      </c>
      <c r="F96" s="50">
        <v>22640506.88</v>
      </c>
      <c r="G96" s="50">
        <v>6116979.02</v>
      </c>
      <c r="H96" s="50">
        <v>8935456.86</v>
      </c>
      <c r="I96" s="50">
        <v>7588071</v>
      </c>
      <c r="J96" s="50">
        <v>22169994.73</v>
      </c>
      <c r="K96" s="50">
        <v>6277830.2</v>
      </c>
      <c r="L96" s="50">
        <v>8304093.53</v>
      </c>
      <c r="M96" s="50">
        <v>7588071</v>
      </c>
      <c r="N96" s="50">
        <f t="shared" si="8"/>
        <v>97.92181264980584</v>
      </c>
      <c r="O96" s="50">
        <f t="shared" si="9"/>
        <v>102.62958528178834</v>
      </c>
      <c r="P96" s="50">
        <f t="shared" si="10"/>
        <v>92.93417964081583</v>
      </c>
      <c r="Q96" s="50">
        <f t="shared" si="11"/>
        <v>100</v>
      </c>
      <c r="R96" s="50">
        <f t="shared" si="12"/>
        <v>28.316787064928633</v>
      </c>
      <c r="S96" s="50">
        <f t="shared" si="13"/>
        <v>37.45645243101057</v>
      </c>
      <c r="T96" s="50">
        <f t="shared" si="14"/>
        <v>34.22676050406079</v>
      </c>
      <c r="U96" s="50">
        <v>101.06</v>
      </c>
      <c r="V96" s="50">
        <v>105.25</v>
      </c>
      <c r="W96" s="50">
        <v>93.56</v>
      </c>
      <c r="X96" s="50">
        <v>106.91</v>
      </c>
    </row>
    <row r="97" spans="1:24" ht="13.5">
      <c r="A97" s="49" t="s">
        <v>64</v>
      </c>
      <c r="B97" s="49">
        <v>1012011</v>
      </c>
      <c r="C97" s="49"/>
      <c r="D97" s="49">
        <v>1</v>
      </c>
      <c r="E97" s="48" t="s">
        <v>148</v>
      </c>
      <c r="F97" s="50">
        <v>187399548.65</v>
      </c>
      <c r="G97" s="50">
        <v>100769464.73</v>
      </c>
      <c r="H97" s="50">
        <v>57932579.92</v>
      </c>
      <c r="I97" s="50">
        <v>28697504</v>
      </c>
      <c r="J97" s="50">
        <v>187824579.7</v>
      </c>
      <c r="K97" s="50">
        <v>103285412.66</v>
      </c>
      <c r="L97" s="50">
        <v>55841663.04</v>
      </c>
      <c r="M97" s="50">
        <v>28697504</v>
      </c>
      <c r="N97" s="50">
        <f t="shared" si="8"/>
        <v>100.22680473515643</v>
      </c>
      <c r="O97" s="50">
        <f t="shared" si="9"/>
        <v>102.49673642381765</v>
      </c>
      <c r="P97" s="50">
        <f t="shared" si="10"/>
        <v>96.3907754792081</v>
      </c>
      <c r="Q97" s="50">
        <f t="shared" si="11"/>
        <v>100</v>
      </c>
      <c r="R97" s="50">
        <f t="shared" si="12"/>
        <v>54.99036006095213</v>
      </c>
      <c r="S97" s="50">
        <f t="shared" si="13"/>
        <v>29.730753626171964</v>
      </c>
      <c r="T97" s="50">
        <f t="shared" si="14"/>
        <v>15.278886312875908</v>
      </c>
      <c r="U97" s="50">
        <v>97.7</v>
      </c>
      <c r="V97" s="50">
        <v>96.5</v>
      </c>
      <c r="W97" s="50">
        <v>98.38</v>
      </c>
      <c r="X97" s="50">
        <v>100.83</v>
      </c>
    </row>
    <row r="98" spans="1:24" ht="13.5">
      <c r="A98" s="49" t="s">
        <v>64</v>
      </c>
      <c r="B98" s="49">
        <v>1012022</v>
      </c>
      <c r="C98" s="49"/>
      <c r="D98" s="49">
        <v>2</v>
      </c>
      <c r="E98" s="48" t="s">
        <v>149</v>
      </c>
      <c r="F98" s="50">
        <v>18752087.79</v>
      </c>
      <c r="G98" s="50">
        <v>7728409.35</v>
      </c>
      <c r="H98" s="50">
        <v>6500919.44</v>
      </c>
      <c r="I98" s="50">
        <v>4522759</v>
      </c>
      <c r="J98" s="50">
        <v>18631561.07</v>
      </c>
      <c r="K98" s="50">
        <v>7805765.91</v>
      </c>
      <c r="L98" s="50">
        <v>6303036.16</v>
      </c>
      <c r="M98" s="50">
        <v>4522759</v>
      </c>
      <c r="N98" s="50">
        <f t="shared" si="8"/>
        <v>99.35726239472773</v>
      </c>
      <c r="O98" s="50">
        <f t="shared" si="9"/>
        <v>101.00093766384153</v>
      </c>
      <c r="P98" s="50">
        <f t="shared" si="10"/>
        <v>96.95607241673494</v>
      </c>
      <c r="Q98" s="50">
        <f t="shared" si="11"/>
        <v>100</v>
      </c>
      <c r="R98" s="50">
        <f t="shared" si="12"/>
        <v>41.89539395369623</v>
      </c>
      <c r="S98" s="50">
        <f t="shared" si="13"/>
        <v>33.829887556491265</v>
      </c>
      <c r="T98" s="50">
        <f t="shared" si="14"/>
        <v>24.274718489812514</v>
      </c>
      <c r="U98" s="50">
        <v>104.07</v>
      </c>
      <c r="V98" s="50">
        <v>104.28</v>
      </c>
      <c r="W98" s="50">
        <v>94.94</v>
      </c>
      <c r="X98" s="50">
        <v>119.69</v>
      </c>
    </row>
    <row r="99" spans="1:24" ht="13.5">
      <c r="A99" s="49" t="s">
        <v>64</v>
      </c>
      <c r="B99" s="49">
        <v>1012032</v>
      </c>
      <c r="C99" s="49"/>
      <c r="D99" s="49">
        <v>2</v>
      </c>
      <c r="E99" s="48" t="s">
        <v>150</v>
      </c>
      <c r="F99" s="50">
        <v>24411830.94</v>
      </c>
      <c r="G99" s="50">
        <v>7506963.74</v>
      </c>
      <c r="H99" s="50">
        <v>8207435.2</v>
      </c>
      <c r="I99" s="50">
        <v>8697432</v>
      </c>
      <c r="J99" s="50">
        <v>24359934.72</v>
      </c>
      <c r="K99" s="50">
        <v>7600614.61</v>
      </c>
      <c r="L99" s="50">
        <v>8061888.11</v>
      </c>
      <c r="M99" s="50">
        <v>8697432</v>
      </c>
      <c r="N99" s="50">
        <f t="shared" si="8"/>
        <v>99.78741365148909</v>
      </c>
      <c r="O99" s="50">
        <f t="shared" si="9"/>
        <v>101.24751994606012</v>
      </c>
      <c r="P99" s="50">
        <f t="shared" si="10"/>
        <v>98.2266434464204</v>
      </c>
      <c r="Q99" s="50">
        <f t="shared" si="11"/>
        <v>100</v>
      </c>
      <c r="R99" s="50">
        <f t="shared" si="12"/>
        <v>31.20129301397406</v>
      </c>
      <c r="S99" s="50">
        <f t="shared" si="13"/>
        <v>33.09486746440674</v>
      </c>
      <c r="T99" s="50">
        <f t="shared" si="14"/>
        <v>35.703839521619216</v>
      </c>
      <c r="U99" s="50">
        <v>104.77</v>
      </c>
      <c r="V99" s="50">
        <v>113.89</v>
      </c>
      <c r="W99" s="50">
        <v>99.64</v>
      </c>
      <c r="X99" s="50">
        <v>102.49</v>
      </c>
    </row>
    <row r="100" spans="1:24" ht="13.5">
      <c r="A100" s="49" t="s">
        <v>64</v>
      </c>
      <c r="B100" s="49">
        <v>1012042</v>
      </c>
      <c r="C100" s="49"/>
      <c r="D100" s="49">
        <v>2</v>
      </c>
      <c r="E100" s="48" t="s">
        <v>151</v>
      </c>
      <c r="F100" s="50">
        <v>25624783.04</v>
      </c>
      <c r="G100" s="50">
        <v>9398754.04</v>
      </c>
      <c r="H100" s="50">
        <v>8142150</v>
      </c>
      <c r="I100" s="50">
        <v>8083879</v>
      </c>
      <c r="J100" s="50">
        <v>25123479.35</v>
      </c>
      <c r="K100" s="50">
        <v>9462933.14</v>
      </c>
      <c r="L100" s="50">
        <v>7576667.21</v>
      </c>
      <c r="M100" s="50">
        <v>8083879</v>
      </c>
      <c r="N100" s="50">
        <f t="shared" si="8"/>
        <v>98.04367635340573</v>
      </c>
      <c r="O100" s="50">
        <f t="shared" si="9"/>
        <v>100.68284689360804</v>
      </c>
      <c r="P100" s="50">
        <f t="shared" si="10"/>
        <v>93.05487137918117</v>
      </c>
      <c r="Q100" s="50">
        <f t="shared" si="11"/>
        <v>100</v>
      </c>
      <c r="R100" s="50">
        <f t="shared" si="12"/>
        <v>37.66569513788304</v>
      </c>
      <c r="S100" s="50">
        <f t="shared" si="13"/>
        <v>30.15771463995093</v>
      </c>
      <c r="T100" s="50">
        <f t="shared" si="14"/>
        <v>32.17659022216603</v>
      </c>
      <c r="U100" s="50">
        <v>111.8</v>
      </c>
      <c r="V100" s="50">
        <v>114.39</v>
      </c>
      <c r="W100" s="50">
        <v>111.03</v>
      </c>
      <c r="X100" s="50">
        <v>109.62</v>
      </c>
    </row>
    <row r="101" spans="1:24" ht="13.5">
      <c r="A101" s="49" t="s">
        <v>64</v>
      </c>
      <c r="B101" s="49">
        <v>1012053</v>
      </c>
      <c r="C101" s="49"/>
      <c r="D101" s="49">
        <v>3</v>
      </c>
      <c r="E101" s="48" t="s">
        <v>152</v>
      </c>
      <c r="F101" s="50">
        <v>31276279.46</v>
      </c>
      <c r="G101" s="50">
        <v>17610698</v>
      </c>
      <c r="H101" s="50">
        <v>6915962.46</v>
      </c>
      <c r="I101" s="50">
        <v>6749619</v>
      </c>
      <c r="J101" s="50">
        <v>34396072.5</v>
      </c>
      <c r="K101" s="50">
        <v>20911153.44</v>
      </c>
      <c r="L101" s="50">
        <v>6735300.06</v>
      </c>
      <c r="M101" s="50">
        <v>6749619</v>
      </c>
      <c r="N101" s="50">
        <f t="shared" si="8"/>
        <v>109.9749493669475</v>
      </c>
      <c r="O101" s="50">
        <f t="shared" si="9"/>
        <v>118.7411960616212</v>
      </c>
      <c r="P101" s="50">
        <f t="shared" si="10"/>
        <v>97.38774753268396</v>
      </c>
      <c r="Q101" s="50">
        <f t="shared" si="11"/>
        <v>100</v>
      </c>
      <c r="R101" s="50">
        <f t="shared" si="12"/>
        <v>60.79517782153763</v>
      </c>
      <c r="S101" s="50">
        <f t="shared" si="13"/>
        <v>19.58159629998454</v>
      </c>
      <c r="T101" s="50">
        <f t="shared" si="14"/>
        <v>19.62322587847784</v>
      </c>
      <c r="U101" s="50">
        <v>99.81</v>
      </c>
      <c r="V101" s="50">
        <v>98.87</v>
      </c>
      <c r="W101" s="50">
        <v>99.59</v>
      </c>
      <c r="X101" s="50">
        <v>103.05</v>
      </c>
    </row>
    <row r="102" spans="1:24" ht="13.5">
      <c r="A102" s="49" t="s">
        <v>64</v>
      </c>
      <c r="B102" s="49">
        <v>1012062</v>
      </c>
      <c r="C102" s="49"/>
      <c r="D102" s="49">
        <v>2</v>
      </c>
      <c r="E102" s="48" t="s">
        <v>153</v>
      </c>
      <c r="F102" s="50">
        <v>20912428.64</v>
      </c>
      <c r="G102" s="50">
        <v>5478178.06</v>
      </c>
      <c r="H102" s="50">
        <v>8734687.58</v>
      </c>
      <c r="I102" s="50">
        <v>6699563</v>
      </c>
      <c r="J102" s="50">
        <v>20996062.09</v>
      </c>
      <c r="K102" s="50">
        <v>5667496.02</v>
      </c>
      <c r="L102" s="50">
        <v>8629003.07</v>
      </c>
      <c r="M102" s="50">
        <v>6699563</v>
      </c>
      <c r="N102" s="50">
        <f t="shared" si="8"/>
        <v>100.39992222538912</v>
      </c>
      <c r="O102" s="50">
        <f t="shared" si="9"/>
        <v>103.45585627057912</v>
      </c>
      <c r="P102" s="50">
        <f t="shared" si="10"/>
        <v>98.79005964401077</v>
      </c>
      <c r="Q102" s="50">
        <f t="shared" si="11"/>
        <v>100</v>
      </c>
      <c r="R102" s="50">
        <f t="shared" si="12"/>
        <v>26.993138026103065</v>
      </c>
      <c r="S102" s="50">
        <f t="shared" si="13"/>
        <v>41.09819752395293</v>
      </c>
      <c r="T102" s="50">
        <f t="shared" si="14"/>
        <v>31.908664449944002</v>
      </c>
      <c r="U102" s="50">
        <v>120.46</v>
      </c>
      <c r="V102" s="50">
        <v>129.82</v>
      </c>
      <c r="W102" s="50">
        <v>132.25</v>
      </c>
      <c r="X102" s="50">
        <v>102.44</v>
      </c>
    </row>
    <row r="103" spans="1:24" ht="13.5">
      <c r="A103" s="49" t="s">
        <v>64</v>
      </c>
      <c r="B103" s="49">
        <v>1012072</v>
      </c>
      <c r="C103" s="49"/>
      <c r="D103" s="49">
        <v>2</v>
      </c>
      <c r="E103" s="48" t="s">
        <v>154</v>
      </c>
      <c r="F103" s="50">
        <v>19355187.7</v>
      </c>
      <c r="G103" s="50">
        <v>4884699</v>
      </c>
      <c r="H103" s="50">
        <v>7157578.7</v>
      </c>
      <c r="I103" s="50">
        <v>7312910</v>
      </c>
      <c r="J103" s="50">
        <v>19465961.52</v>
      </c>
      <c r="K103" s="50">
        <v>5089756.67</v>
      </c>
      <c r="L103" s="50">
        <v>7063294.85</v>
      </c>
      <c r="M103" s="50">
        <v>7312910</v>
      </c>
      <c r="N103" s="50">
        <f t="shared" si="8"/>
        <v>100.5723210837165</v>
      </c>
      <c r="O103" s="50">
        <f t="shared" si="9"/>
        <v>104.1979591782421</v>
      </c>
      <c r="P103" s="50">
        <f t="shared" si="10"/>
        <v>98.68274099452094</v>
      </c>
      <c r="Q103" s="50">
        <f t="shared" si="11"/>
        <v>100</v>
      </c>
      <c r="R103" s="50">
        <f t="shared" si="12"/>
        <v>26.146957419856236</v>
      </c>
      <c r="S103" s="50">
        <f t="shared" si="13"/>
        <v>36.285363262138</v>
      </c>
      <c r="T103" s="50">
        <f t="shared" si="14"/>
        <v>37.567679318005766</v>
      </c>
      <c r="U103" s="50">
        <v>107.44</v>
      </c>
      <c r="V103" s="50">
        <v>114.04</v>
      </c>
      <c r="W103" s="50">
        <v>102.64</v>
      </c>
      <c r="X103" s="50">
        <v>107.96</v>
      </c>
    </row>
    <row r="104" spans="1:24" ht="13.5">
      <c r="A104" s="49" t="s">
        <v>64</v>
      </c>
      <c r="B104" s="49">
        <v>1012082</v>
      </c>
      <c r="C104" s="49"/>
      <c r="D104" s="49">
        <v>2</v>
      </c>
      <c r="E104" s="48" t="s">
        <v>155</v>
      </c>
      <c r="F104" s="50">
        <v>21466646.38</v>
      </c>
      <c r="G104" s="50">
        <v>6622098.17</v>
      </c>
      <c r="H104" s="50">
        <v>9032540.21</v>
      </c>
      <c r="I104" s="50">
        <v>5812008</v>
      </c>
      <c r="J104" s="50">
        <v>21509948.2</v>
      </c>
      <c r="K104" s="50">
        <v>6774796.02</v>
      </c>
      <c r="L104" s="50">
        <v>8923144.18</v>
      </c>
      <c r="M104" s="50">
        <v>5812008</v>
      </c>
      <c r="N104" s="50">
        <f t="shared" si="8"/>
        <v>100.20171674342362</v>
      </c>
      <c r="O104" s="50">
        <f t="shared" si="9"/>
        <v>102.30588321223874</v>
      </c>
      <c r="P104" s="50">
        <f t="shared" si="10"/>
        <v>98.78886750065183</v>
      </c>
      <c r="Q104" s="50">
        <f t="shared" si="11"/>
        <v>100</v>
      </c>
      <c r="R104" s="50">
        <f t="shared" si="12"/>
        <v>31.496105694945374</v>
      </c>
      <c r="S104" s="50">
        <f t="shared" si="13"/>
        <v>41.48380134174381</v>
      </c>
      <c r="T104" s="50">
        <f t="shared" si="14"/>
        <v>27.02009296331081</v>
      </c>
      <c r="U104" s="50">
        <v>116.87</v>
      </c>
      <c r="V104" s="50">
        <v>105.05</v>
      </c>
      <c r="W104" s="50">
        <v>138.86</v>
      </c>
      <c r="X104" s="50">
        <v>105.09</v>
      </c>
    </row>
    <row r="105" spans="1:24" ht="13.5">
      <c r="A105" s="49" t="s">
        <v>64</v>
      </c>
      <c r="B105" s="49">
        <v>1012092</v>
      </c>
      <c r="C105" s="49"/>
      <c r="D105" s="49">
        <v>2</v>
      </c>
      <c r="E105" s="48" t="s">
        <v>156</v>
      </c>
      <c r="F105" s="50">
        <v>21080550.91</v>
      </c>
      <c r="G105" s="50">
        <v>7702546</v>
      </c>
      <c r="H105" s="50">
        <v>7511594.91</v>
      </c>
      <c r="I105" s="50">
        <v>5866410</v>
      </c>
      <c r="J105" s="50">
        <v>20967209.42</v>
      </c>
      <c r="K105" s="50">
        <v>7796560.27</v>
      </c>
      <c r="L105" s="50">
        <v>7304239.15</v>
      </c>
      <c r="M105" s="50">
        <v>5866410</v>
      </c>
      <c r="N105" s="50">
        <f t="shared" si="8"/>
        <v>99.46234094884953</v>
      </c>
      <c r="O105" s="50">
        <f t="shared" si="9"/>
        <v>101.22056096776313</v>
      </c>
      <c r="P105" s="50">
        <f t="shared" si="10"/>
        <v>97.23952419580093</v>
      </c>
      <c r="Q105" s="50">
        <f t="shared" si="11"/>
        <v>100</v>
      </c>
      <c r="R105" s="50">
        <f t="shared" si="12"/>
        <v>37.18453950559149</v>
      </c>
      <c r="S105" s="50">
        <f t="shared" si="13"/>
        <v>34.83648683850461</v>
      </c>
      <c r="T105" s="50">
        <f t="shared" si="14"/>
        <v>27.978973655903893</v>
      </c>
      <c r="U105" s="50">
        <v>108.42</v>
      </c>
      <c r="V105" s="50">
        <v>109.16</v>
      </c>
      <c r="W105" s="50">
        <v>113.71</v>
      </c>
      <c r="X105" s="50">
        <v>101.62</v>
      </c>
    </row>
    <row r="106" spans="1:24" ht="13.5">
      <c r="A106" s="49" t="s">
        <v>64</v>
      </c>
      <c r="B106" s="49">
        <v>1012102</v>
      </c>
      <c r="C106" s="49"/>
      <c r="D106" s="49">
        <v>2</v>
      </c>
      <c r="E106" s="48" t="s">
        <v>157</v>
      </c>
      <c r="F106" s="50">
        <v>18050509.85</v>
      </c>
      <c r="G106" s="50">
        <v>6292909.05</v>
      </c>
      <c r="H106" s="50">
        <v>6625468.8</v>
      </c>
      <c r="I106" s="50">
        <v>5132132</v>
      </c>
      <c r="J106" s="50">
        <v>18057885.27</v>
      </c>
      <c r="K106" s="50">
        <v>6455552.26</v>
      </c>
      <c r="L106" s="50">
        <v>6470201.01</v>
      </c>
      <c r="M106" s="50">
        <v>5132132</v>
      </c>
      <c r="N106" s="50">
        <f t="shared" si="8"/>
        <v>100.04085989848093</v>
      </c>
      <c r="O106" s="50">
        <f t="shared" si="9"/>
        <v>102.58454728501121</v>
      </c>
      <c r="P106" s="50">
        <f t="shared" si="10"/>
        <v>97.65650107657288</v>
      </c>
      <c r="Q106" s="50">
        <f t="shared" si="11"/>
        <v>100</v>
      </c>
      <c r="R106" s="50">
        <f t="shared" si="12"/>
        <v>35.74921516820557</v>
      </c>
      <c r="S106" s="50">
        <f t="shared" si="13"/>
        <v>35.830336239587815</v>
      </c>
      <c r="T106" s="50">
        <f t="shared" si="14"/>
        <v>28.42044859220661</v>
      </c>
      <c r="U106" s="50">
        <v>98.05</v>
      </c>
      <c r="V106" s="50">
        <v>95.66</v>
      </c>
      <c r="W106" s="50">
        <v>101.71</v>
      </c>
      <c r="X106" s="50">
        <v>96.68</v>
      </c>
    </row>
    <row r="107" spans="1:24" ht="13.5">
      <c r="A107" s="49" t="s">
        <v>64</v>
      </c>
      <c r="B107" s="49">
        <v>1012113</v>
      </c>
      <c r="C107" s="49"/>
      <c r="D107" s="49">
        <v>3</v>
      </c>
      <c r="E107" s="48" t="s">
        <v>158</v>
      </c>
      <c r="F107" s="50">
        <v>33036740.96</v>
      </c>
      <c r="G107" s="50">
        <v>8884837.24</v>
      </c>
      <c r="H107" s="50">
        <v>13597081.72</v>
      </c>
      <c r="I107" s="50">
        <v>10554822</v>
      </c>
      <c r="J107" s="50">
        <v>32544010.4</v>
      </c>
      <c r="K107" s="50">
        <v>9048262.7</v>
      </c>
      <c r="L107" s="50">
        <v>12940925.7</v>
      </c>
      <c r="M107" s="50">
        <v>10554822</v>
      </c>
      <c r="N107" s="50">
        <f t="shared" si="8"/>
        <v>98.50853762907005</v>
      </c>
      <c r="O107" s="50">
        <f t="shared" si="9"/>
        <v>101.83937483136157</v>
      </c>
      <c r="P107" s="50">
        <f t="shared" si="10"/>
        <v>95.17428788388571</v>
      </c>
      <c r="Q107" s="50">
        <f t="shared" si="11"/>
        <v>100</v>
      </c>
      <c r="R107" s="50">
        <f t="shared" si="12"/>
        <v>27.80315821187176</v>
      </c>
      <c r="S107" s="50">
        <f t="shared" si="13"/>
        <v>39.76438533832327</v>
      </c>
      <c r="T107" s="50">
        <f t="shared" si="14"/>
        <v>32.43245644980497</v>
      </c>
      <c r="U107" s="50">
        <v>101.54</v>
      </c>
      <c r="V107" s="50">
        <v>106.84</v>
      </c>
      <c r="W107" s="50">
        <v>97.06</v>
      </c>
      <c r="X107" s="50">
        <v>102.98</v>
      </c>
    </row>
    <row r="108" spans="1:24" ht="13.5">
      <c r="A108" s="49" t="s">
        <v>64</v>
      </c>
      <c r="B108" s="49">
        <v>1012122</v>
      </c>
      <c r="C108" s="49"/>
      <c r="D108" s="49">
        <v>2</v>
      </c>
      <c r="E108" s="48" t="s">
        <v>148</v>
      </c>
      <c r="F108" s="50">
        <v>23782577.19</v>
      </c>
      <c r="G108" s="50">
        <v>9784677</v>
      </c>
      <c r="H108" s="50">
        <v>7563411.19</v>
      </c>
      <c r="I108" s="50">
        <v>6434489</v>
      </c>
      <c r="J108" s="50">
        <v>24165926.35</v>
      </c>
      <c r="K108" s="50">
        <v>10378630.98</v>
      </c>
      <c r="L108" s="50">
        <v>7352806.37</v>
      </c>
      <c r="M108" s="50">
        <v>6434489</v>
      </c>
      <c r="N108" s="50">
        <f t="shared" si="8"/>
        <v>101.61189074227492</v>
      </c>
      <c r="O108" s="50">
        <f t="shared" si="9"/>
        <v>106.07024616142158</v>
      </c>
      <c r="P108" s="50">
        <f t="shared" si="10"/>
        <v>97.21547837729022</v>
      </c>
      <c r="Q108" s="50">
        <f t="shared" si="11"/>
        <v>100</v>
      </c>
      <c r="R108" s="50">
        <f t="shared" si="12"/>
        <v>42.947374868582266</v>
      </c>
      <c r="S108" s="50">
        <f t="shared" si="13"/>
        <v>30.426337743100834</v>
      </c>
      <c r="T108" s="50">
        <f t="shared" si="14"/>
        <v>26.626287388316893</v>
      </c>
      <c r="U108" s="50">
        <v>102.13</v>
      </c>
      <c r="V108" s="50">
        <v>101.98</v>
      </c>
      <c r="W108" s="50">
        <v>99.98</v>
      </c>
      <c r="X108" s="50">
        <v>104.97</v>
      </c>
    </row>
    <row r="109" spans="1:24" ht="13.5">
      <c r="A109" s="49" t="s">
        <v>64</v>
      </c>
      <c r="B109" s="49">
        <v>1012132</v>
      </c>
      <c r="C109" s="49"/>
      <c r="D109" s="49">
        <v>2</v>
      </c>
      <c r="E109" s="48" t="s">
        <v>159</v>
      </c>
      <c r="F109" s="50">
        <v>19333687.42</v>
      </c>
      <c r="G109" s="50">
        <v>4962805.16</v>
      </c>
      <c r="H109" s="50">
        <v>7509849.26</v>
      </c>
      <c r="I109" s="50">
        <v>6861033</v>
      </c>
      <c r="J109" s="50">
        <v>19234292.81</v>
      </c>
      <c r="K109" s="50">
        <v>4899327.78</v>
      </c>
      <c r="L109" s="50">
        <v>7473932.03</v>
      </c>
      <c r="M109" s="50">
        <v>6861033</v>
      </c>
      <c r="N109" s="50">
        <f t="shared" si="8"/>
        <v>99.48589936394036</v>
      </c>
      <c r="O109" s="50">
        <f t="shared" si="9"/>
        <v>98.72093749495498</v>
      </c>
      <c r="P109" s="50">
        <f t="shared" si="10"/>
        <v>99.52173167853971</v>
      </c>
      <c r="Q109" s="50">
        <f t="shared" si="11"/>
        <v>100</v>
      </c>
      <c r="R109" s="50">
        <f t="shared" si="12"/>
        <v>25.47183735007308</v>
      </c>
      <c r="S109" s="50">
        <f t="shared" si="13"/>
        <v>38.857326878762436</v>
      </c>
      <c r="T109" s="50">
        <f t="shared" si="14"/>
        <v>35.67083577116449</v>
      </c>
      <c r="U109" s="50">
        <v>103.27</v>
      </c>
      <c r="V109" s="50">
        <v>110.93</v>
      </c>
      <c r="W109" s="50">
        <v>102.87</v>
      </c>
      <c r="X109" s="50">
        <v>98.82</v>
      </c>
    </row>
    <row r="110" spans="1:24" ht="13.5">
      <c r="A110" s="49" t="s">
        <v>64</v>
      </c>
      <c r="B110" s="49">
        <v>1012142</v>
      </c>
      <c r="C110" s="49"/>
      <c r="D110" s="49">
        <v>2</v>
      </c>
      <c r="E110" s="48" t="s">
        <v>160</v>
      </c>
      <c r="F110" s="50">
        <v>23582061.52</v>
      </c>
      <c r="G110" s="50">
        <v>4445435.21</v>
      </c>
      <c r="H110" s="50">
        <v>10100190.31</v>
      </c>
      <c r="I110" s="50">
        <v>9036436</v>
      </c>
      <c r="J110" s="50">
        <v>23045400.99</v>
      </c>
      <c r="K110" s="50">
        <v>4554651.94</v>
      </c>
      <c r="L110" s="50">
        <v>9454313.05</v>
      </c>
      <c r="M110" s="50">
        <v>9036436</v>
      </c>
      <c r="N110" s="50">
        <f t="shared" si="8"/>
        <v>97.72428492078669</v>
      </c>
      <c r="O110" s="50">
        <f t="shared" si="9"/>
        <v>102.45682874320872</v>
      </c>
      <c r="P110" s="50">
        <f t="shared" si="10"/>
        <v>93.60529613624676</v>
      </c>
      <c r="Q110" s="50">
        <f t="shared" si="11"/>
        <v>100</v>
      </c>
      <c r="R110" s="50">
        <f t="shared" si="12"/>
        <v>19.763821605778883</v>
      </c>
      <c r="S110" s="50">
        <f t="shared" si="13"/>
        <v>41.02472790168621</v>
      </c>
      <c r="T110" s="50">
        <f t="shared" si="14"/>
        <v>39.21145049253491</v>
      </c>
      <c r="U110" s="50">
        <v>106.16</v>
      </c>
      <c r="V110" s="50">
        <v>106.25</v>
      </c>
      <c r="W110" s="50">
        <v>107.36</v>
      </c>
      <c r="X110" s="50">
        <v>104.9</v>
      </c>
    </row>
    <row r="111" spans="1:24" ht="13.5">
      <c r="A111" s="49" t="s">
        <v>64</v>
      </c>
      <c r="B111" s="49">
        <v>1013011</v>
      </c>
      <c r="C111" s="49"/>
      <c r="D111" s="49">
        <v>1</v>
      </c>
      <c r="E111" s="48" t="s">
        <v>161</v>
      </c>
      <c r="F111" s="50">
        <v>87033276.32</v>
      </c>
      <c r="G111" s="50">
        <v>48657787</v>
      </c>
      <c r="H111" s="50">
        <v>26146194.32</v>
      </c>
      <c r="I111" s="50">
        <v>12229295</v>
      </c>
      <c r="J111" s="50">
        <v>85506082.32</v>
      </c>
      <c r="K111" s="50">
        <v>48233215.96</v>
      </c>
      <c r="L111" s="50">
        <v>25004328.36</v>
      </c>
      <c r="M111" s="50">
        <v>12268538</v>
      </c>
      <c r="N111" s="50">
        <f t="shared" si="8"/>
        <v>98.2452757559248</v>
      </c>
      <c r="O111" s="50">
        <f t="shared" si="9"/>
        <v>99.12743454608818</v>
      </c>
      <c r="P111" s="50">
        <f t="shared" si="10"/>
        <v>95.63276419495378</v>
      </c>
      <c r="Q111" s="50">
        <f t="shared" si="11"/>
        <v>100.3208933957354</v>
      </c>
      <c r="R111" s="50">
        <f t="shared" si="12"/>
        <v>56.40910523708813</v>
      </c>
      <c r="S111" s="50">
        <f t="shared" si="13"/>
        <v>29.242748213423237</v>
      </c>
      <c r="T111" s="50">
        <f t="shared" si="14"/>
        <v>14.348146549488646</v>
      </c>
      <c r="U111" s="50">
        <v>115.47</v>
      </c>
      <c r="V111" s="50">
        <v>114.62</v>
      </c>
      <c r="W111" s="50">
        <v>121.29</v>
      </c>
      <c r="X111" s="50">
        <v>108.07</v>
      </c>
    </row>
    <row r="112" spans="1:24" ht="13.5">
      <c r="A112" s="49" t="s">
        <v>64</v>
      </c>
      <c r="B112" s="49">
        <v>1013023</v>
      </c>
      <c r="C112" s="49"/>
      <c r="D112" s="49">
        <v>3</v>
      </c>
      <c r="E112" s="48" t="s">
        <v>162</v>
      </c>
      <c r="F112" s="50">
        <v>51347881.32</v>
      </c>
      <c r="G112" s="50">
        <v>16535602.95</v>
      </c>
      <c r="H112" s="50">
        <v>21632333.37</v>
      </c>
      <c r="I112" s="50">
        <v>13179945</v>
      </c>
      <c r="J112" s="50">
        <v>51962601.24</v>
      </c>
      <c r="K112" s="50">
        <v>17276819.47</v>
      </c>
      <c r="L112" s="50">
        <v>21505836.77</v>
      </c>
      <c r="M112" s="50">
        <v>13179945</v>
      </c>
      <c r="N112" s="50">
        <f t="shared" si="8"/>
        <v>101.19716705771961</v>
      </c>
      <c r="O112" s="50">
        <f t="shared" si="9"/>
        <v>104.48254909265344</v>
      </c>
      <c r="P112" s="50">
        <f t="shared" si="10"/>
        <v>99.41524292439286</v>
      </c>
      <c r="Q112" s="50">
        <f t="shared" si="11"/>
        <v>100</v>
      </c>
      <c r="R112" s="50">
        <f t="shared" si="12"/>
        <v>33.24856542535937</v>
      </c>
      <c r="S112" s="50">
        <f t="shared" si="13"/>
        <v>41.38714432457077</v>
      </c>
      <c r="T112" s="50">
        <f t="shared" si="14"/>
        <v>25.36429025006986</v>
      </c>
      <c r="U112" s="50">
        <v>104.07</v>
      </c>
      <c r="V112" s="50">
        <v>103.95</v>
      </c>
      <c r="W112" s="50">
        <v>103</v>
      </c>
      <c r="X112" s="50">
        <v>106.03</v>
      </c>
    </row>
    <row r="113" spans="1:24" ht="13.5">
      <c r="A113" s="49" t="s">
        <v>64</v>
      </c>
      <c r="B113" s="49">
        <v>1013032</v>
      </c>
      <c r="C113" s="49"/>
      <c r="D113" s="49">
        <v>2</v>
      </c>
      <c r="E113" s="48" t="s">
        <v>163</v>
      </c>
      <c r="F113" s="50">
        <v>18088047.86</v>
      </c>
      <c r="G113" s="50">
        <v>4327778</v>
      </c>
      <c r="H113" s="50">
        <v>6899200.86</v>
      </c>
      <c r="I113" s="50">
        <v>6861069</v>
      </c>
      <c r="J113" s="50">
        <v>18047086.53</v>
      </c>
      <c r="K113" s="50">
        <v>4450035.61</v>
      </c>
      <c r="L113" s="50">
        <v>6735981.92</v>
      </c>
      <c r="M113" s="50">
        <v>6861069</v>
      </c>
      <c r="N113" s="50">
        <f t="shared" si="8"/>
        <v>99.77354477212226</v>
      </c>
      <c r="O113" s="50">
        <f t="shared" si="9"/>
        <v>102.82495104878302</v>
      </c>
      <c r="P113" s="50">
        <f t="shared" si="10"/>
        <v>97.63423411910927</v>
      </c>
      <c r="Q113" s="50">
        <f t="shared" si="11"/>
        <v>100</v>
      </c>
      <c r="R113" s="50">
        <f t="shared" si="12"/>
        <v>24.657916958521948</v>
      </c>
      <c r="S113" s="50">
        <f t="shared" si="13"/>
        <v>37.32448397586311</v>
      </c>
      <c r="T113" s="50">
        <f t="shared" si="14"/>
        <v>38.01759906561494</v>
      </c>
      <c r="U113" s="50">
        <v>102.9</v>
      </c>
      <c r="V113" s="50">
        <v>107.62</v>
      </c>
      <c r="W113" s="50">
        <v>95.33</v>
      </c>
      <c r="X113" s="50">
        <v>108.25</v>
      </c>
    </row>
    <row r="114" spans="1:24" ht="13.5">
      <c r="A114" s="49" t="s">
        <v>64</v>
      </c>
      <c r="B114" s="49">
        <v>1013042</v>
      </c>
      <c r="C114" s="49"/>
      <c r="D114" s="49">
        <v>2</v>
      </c>
      <c r="E114" s="48" t="s">
        <v>161</v>
      </c>
      <c r="F114" s="50">
        <v>40008354.51</v>
      </c>
      <c r="G114" s="50">
        <v>14780609.05</v>
      </c>
      <c r="H114" s="50">
        <v>17081349.46</v>
      </c>
      <c r="I114" s="50">
        <v>8146396</v>
      </c>
      <c r="J114" s="50">
        <v>37875929.91</v>
      </c>
      <c r="K114" s="50">
        <v>14618323.46</v>
      </c>
      <c r="L114" s="50">
        <v>15111210.45</v>
      </c>
      <c r="M114" s="50">
        <v>8146396</v>
      </c>
      <c r="N114" s="50">
        <f t="shared" si="8"/>
        <v>94.67005172765352</v>
      </c>
      <c r="O114" s="50">
        <f t="shared" si="9"/>
        <v>98.90203719311553</v>
      </c>
      <c r="P114" s="50">
        <f t="shared" si="10"/>
        <v>88.46613954820405</v>
      </c>
      <c r="Q114" s="50">
        <f t="shared" si="11"/>
        <v>100</v>
      </c>
      <c r="R114" s="50">
        <f t="shared" si="12"/>
        <v>38.59528596323776</v>
      </c>
      <c r="S114" s="50">
        <f t="shared" si="13"/>
        <v>39.896605801908876</v>
      </c>
      <c r="T114" s="50">
        <f t="shared" si="14"/>
        <v>21.50810823485337</v>
      </c>
      <c r="U114" s="50">
        <v>109.42</v>
      </c>
      <c r="V114" s="50">
        <v>97.42</v>
      </c>
      <c r="W114" s="50">
        <v>124.93</v>
      </c>
      <c r="X114" s="50">
        <v>108.41</v>
      </c>
    </row>
    <row r="115" spans="1:24" ht="13.5">
      <c r="A115" s="49" t="s">
        <v>64</v>
      </c>
      <c r="B115" s="49">
        <v>1013052</v>
      </c>
      <c r="C115" s="49"/>
      <c r="D115" s="49">
        <v>2</v>
      </c>
      <c r="E115" s="48" t="s">
        <v>164</v>
      </c>
      <c r="F115" s="50">
        <v>8273561.89</v>
      </c>
      <c r="G115" s="50">
        <v>2759650</v>
      </c>
      <c r="H115" s="50">
        <v>3118185.89</v>
      </c>
      <c r="I115" s="50">
        <v>2395726</v>
      </c>
      <c r="J115" s="50">
        <v>7704048.17</v>
      </c>
      <c r="K115" s="50">
        <v>2238447.24</v>
      </c>
      <c r="L115" s="50">
        <v>3069874.93</v>
      </c>
      <c r="M115" s="50">
        <v>2395726</v>
      </c>
      <c r="N115" s="50">
        <f t="shared" si="8"/>
        <v>93.1164626847313</v>
      </c>
      <c r="O115" s="50">
        <f t="shared" si="9"/>
        <v>81.11344699508997</v>
      </c>
      <c r="P115" s="50">
        <f t="shared" si="10"/>
        <v>98.45067094444457</v>
      </c>
      <c r="Q115" s="50">
        <f t="shared" si="11"/>
        <v>100</v>
      </c>
      <c r="R115" s="50">
        <f t="shared" si="12"/>
        <v>29.055467860606594</v>
      </c>
      <c r="S115" s="50">
        <f t="shared" si="13"/>
        <v>39.84755627507973</v>
      </c>
      <c r="T115" s="50">
        <f t="shared" si="14"/>
        <v>31.096975864313688</v>
      </c>
      <c r="U115" s="50">
        <v>96.94</v>
      </c>
      <c r="V115" s="50">
        <v>90.26</v>
      </c>
      <c r="W115" s="50">
        <v>98.73</v>
      </c>
      <c r="X115" s="50">
        <v>101.6</v>
      </c>
    </row>
    <row r="116" spans="1:24" ht="13.5">
      <c r="A116" s="49" t="s">
        <v>64</v>
      </c>
      <c r="B116" s="49">
        <v>1013062</v>
      </c>
      <c r="C116" s="49"/>
      <c r="D116" s="49">
        <v>2</v>
      </c>
      <c r="E116" s="48" t="s">
        <v>165</v>
      </c>
      <c r="F116" s="50">
        <v>24582032.45</v>
      </c>
      <c r="G116" s="50">
        <v>5770603.56</v>
      </c>
      <c r="H116" s="50">
        <v>9860830.89</v>
      </c>
      <c r="I116" s="50">
        <v>8950598</v>
      </c>
      <c r="J116" s="50">
        <v>24452906.58</v>
      </c>
      <c r="K116" s="50">
        <v>5680218.41</v>
      </c>
      <c r="L116" s="50">
        <v>9822090.17</v>
      </c>
      <c r="M116" s="50">
        <v>8950598</v>
      </c>
      <c r="N116" s="50">
        <f t="shared" si="8"/>
        <v>99.4747144270408</v>
      </c>
      <c r="O116" s="50">
        <f t="shared" si="9"/>
        <v>98.43369676914698</v>
      </c>
      <c r="P116" s="50">
        <f t="shared" si="10"/>
        <v>99.60712519632308</v>
      </c>
      <c r="Q116" s="50">
        <f t="shared" si="11"/>
        <v>100</v>
      </c>
      <c r="R116" s="50">
        <f t="shared" si="12"/>
        <v>23.229215682056562</v>
      </c>
      <c r="S116" s="50">
        <f t="shared" si="13"/>
        <v>40.16737289641255</v>
      </c>
      <c r="T116" s="50">
        <f t="shared" si="14"/>
        <v>36.60341142153089</v>
      </c>
      <c r="U116" s="50">
        <v>101.43</v>
      </c>
      <c r="V116" s="50">
        <v>100.34</v>
      </c>
      <c r="W116" s="50">
        <v>97.87</v>
      </c>
      <c r="X116" s="50">
        <v>106.41</v>
      </c>
    </row>
    <row r="117" spans="1:24" ht="13.5">
      <c r="A117" s="49" t="s">
        <v>64</v>
      </c>
      <c r="B117" s="49">
        <v>1014011</v>
      </c>
      <c r="C117" s="49"/>
      <c r="D117" s="49">
        <v>1</v>
      </c>
      <c r="E117" s="48" t="s">
        <v>166</v>
      </c>
      <c r="F117" s="50">
        <v>182453720.69</v>
      </c>
      <c r="G117" s="50">
        <v>93511629.62</v>
      </c>
      <c r="H117" s="50">
        <v>62885603.07</v>
      </c>
      <c r="I117" s="50">
        <v>26056488</v>
      </c>
      <c r="J117" s="50">
        <v>180823032.76</v>
      </c>
      <c r="K117" s="50">
        <v>97270727.61</v>
      </c>
      <c r="L117" s="50">
        <v>57495817.15</v>
      </c>
      <c r="M117" s="50">
        <v>26056488</v>
      </c>
      <c r="N117" s="50">
        <f t="shared" si="8"/>
        <v>99.10624572421264</v>
      </c>
      <c r="O117" s="50">
        <f t="shared" si="9"/>
        <v>104.01992565553154</v>
      </c>
      <c r="P117" s="50">
        <f t="shared" si="10"/>
        <v>91.42922122572243</v>
      </c>
      <c r="Q117" s="50">
        <f t="shared" si="11"/>
        <v>100</v>
      </c>
      <c r="R117" s="50">
        <f t="shared" si="12"/>
        <v>53.79332827533315</v>
      </c>
      <c r="S117" s="50">
        <f t="shared" si="13"/>
        <v>31.79673312210849</v>
      </c>
      <c r="T117" s="50">
        <f t="shared" si="14"/>
        <v>14.409938602558366</v>
      </c>
      <c r="U117" s="50">
        <v>116.32</v>
      </c>
      <c r="V117" s="50">
        <v>114.46</v>
      </c>
      <c r="W117" s="50">
        <v>125.52</v>
      </c>
      <c r="X117" s="50">
        <v>105.62</v>
      </c>
    </row>
    <row r="118" spans="1:24" ht="13.5">
      <c r="A118" s="49" t="s">
        <v>64</v>
      </c>
      <c r="B118" s="49">
        <v>1014023</v>
      </c>
      <c r="C118" s="49"/>
      <c r="D118" s="49">
        <v>3</v>
      </c>
      <c r="E118" s="48" t="s">
        <v>167</v>
      </c>
      <c r="F118" s="50">
        <v>61981204.04</v>
      </c>
      <c r="G118" s="50">
        <v>19485989.76</v>
      </c>
      <c r="H118" s="50">
        <v>20660333.28</v>
      </c>
      <c r="I118" s="50">
        <v>21834881</v>
      </c>
      <c r="J118" s="50">
        <v>61089500.85</v>
      </c>
      <c r="K118" s="50">
        <v>18793364.1</v>
      </c>
      <c r="L118" s="50">
        <v>20461255.75</v>
      </c>
      <c r="M118" s="50">
        <v>21834881</v>
      </c>
      <c r="N118" s="50">
        <f t="shared" si="8"/>
        <v>98.56133290114124</v>
      </c>
      <c r="O118" s="50">
        <f t="shared" si="9"/>
        <v>96.44551973735615</v>
      </c>
      <c r="P118" s="50">
        <f t="shared" si="10"/>
        <v>99.03642633784268</v>
      </c>
      <c r="Q118" s="50">
        <f t="shared" si="11"/>
        <v>100</v>
      </c>
      <c r="R118" s="50">
        <f t="shared" si="12"/>
        <v>30.7636563378468</v>
      </c>
      <c r="S118" s="50">
        <f t="shared" si="13"/>
        <v>33.493899058433705</v>
      </c>
      <c r="T118" s="50">
        <f t="shared" si="14"/>
        <v>35.74244460371949</v>
      </c>
      <c r="U118" s="50">
        <v>105.24</v>
      </c>
      <c r="V118" s="50">
        <v>113.66</v>
      </c>
      <c r="W118" s="50">
        <v>101.03</v>
      </c>
      <c r="X118" s="50">
        <v>102.69</v>
      </c>
    </row>
    <row r="119" spans="1:24" ht="13.5">
      <c r="A119" s="49" t="s">
        <v>64</v>
      </c>
      <c r="B119" s="49">
        <v>1014032</v>
      </c>
      <c r="C119" s="49"/>
      <c r="D119" s="49">
        <v>2</v>
      </c>
      <c r="E119" s="48" t="s">
        <v>168</v>
      </c>
      <c r="F119" s="50">
        <v>22502056.29</v>
      </c>
      <c r="G119" s="50">
        <v>4838074.95</v>
      </c>
      <c r="H119" s="50">
        <v>9158090.34</v>
      </c>
      <c r="I119" s="50">
        <v>8505891</v>
      </c>
      <c r="J119" s="50">
        <v>22977924.92</v>
      </c>
      <c r="K119" s="50">
        <v>5314620</v>
      </c>
      <c r="L119" s="50">
        <v>9157413.92</v>
      </c>
      <c r="M119" s="50">
        <v>8505891</v>
      </c>
      <c r="N119" s="50">
        <f t="shared" si="8"/>
        <v>102.11477841787944</v>
      </c>
      <c r="O119" s="50">
        <f t="shared" si="9"/>
        <v>109.84988977899152</v>
      </c>
      <c r="P119" s="50">
        <f t="shared" si="10"/>
        <v>99.99261396235582</v>
      </c>
      <c r="Q119" s="50">
        <f t="shared" si="11"/>
        <v>100</v>
      </c>
      <c r="R119" s="50">
        <f t="shared" si="12"/>
        <v>23.12924260351356</v>
      </c>
      <c r="S119" s="50">
        <f t="shared" si="13"/>
        <v>39.853093575170405</v>
      </c>
      <c r="T119" s="50">
        <f t="shared" si="14"/>
        <v>37.01766382131603</v>
      </c>
      <c r="U119" s="50">
        <v>105.13</v>
      </c>
      <c r="V119" s="50">
        <v>100.44</v>
      </c>
      <c r="W119" s="50">
        <v>105.41</v>
      </c>
      <c r="X119" s="50">
        <v>107.97</v>
      </c>
    </row>
    <row r="120" spans="1:24" ht="13.5">
      <c r="A120" s="49" t="s">
        <v>64</v>
      </c>
      <c r="B120" s="49">
        <v>1014042</v>
      </c>
      <c r="C120" s="49"/>
      <c r="D120" s="49">
        <v>2</v>
      </c>
      <c r="E120" s="48" t="s">
        <v>169</v>
      </c>
      <c r="F120" s="50">
        <v>29431554.58</v>
      </c>
      <c r="G120" s="50">
        <v>9371623.6</v>
      </c>
      <c r="H120" s="50">
        <v>10687692.98</v>
      </c>
      <c r="I120" s="50">
        <v>9372238</v>
      </c>
      <c r="J120" s="50">
        <v>30537078.86</v>
      </c>
      <c r="K120" s="50">
        <v>10506134.53</v>
      </c>
      <c r="L120" s="50">
        <v>10658706.33</v>
      </c>
      <c r="M120" s="50">
        <v>9372238</v>
      </c>
      <c r="N120" s="50">
        <f t="shared" si="8"/>
        <v>103.75625513424716</v>
      </c>
      <c r="O120" s="50">
        <f t="shared" si="9"/>
        <v>112.10580981933589</v>
      </c>
      <c r="P120" s="50">
        <f t="shared" si="10"/>
        <v>99.72878478026789</v>
      </c>
      <c r="Q120" s="50">
        <f t="shared" si="11"/>
        <v>100</v>
      </c>
      <c r="R120" s="50">
        <f t="shared" si="12"/>
        <v>34.40451713854598</v>
      </c>
      <c r="S120" s="50">
        <f t="shared" si="13"/>
        <v>34.904145150444165</v>
      </c>
      <c r="T120" s="50">
        <f t="shared" si="14"/>
        <v>30.691337711009858</v>
      </c>
      <c r="U120" s="50">
        <v>125.66</v>
      </c>
      <c r="V120" s="50">
        <v>160.83</v>
      </c>
      <c r="W120" s="50">
        <v>125.5</v>
      </c>
      <c r="X120" s="50">
        <v>101.04</v>
      </c>
    </row>
    <row r="121" spans="1:24" ht="13.5">
      <c r="A121" s="49" t="s">
        <v>64</v>
      </c>
      <c r="B121" s="49">
        <v>1014052</v>
      </c>
      <c r="C121" s="49"/>
      <c r="D121" s="49">
        <v>2</v>
      </c>
      <c r="E121" s="48" t="s">
        <v>170</v>
      </c>
      <c r="F121" s="50">
        <v>24750275.75</v>
      </c>
      <c r="G121" s="50">
        <v>7835093.18</v>
      </c>
      <c r="H121" s="50">
        <v>7850121.57</v>
      </c>
      <c r="I121" s="50">
        <v>9065061</v>
      </c>
      <c r="J121" s="50">
        <v>24800149.86</v>
      </c>
      <c r="K121" s="50">
        <v>8019670.51</v>
      </c>
      <c r="L121" s="50">
        <v>7715418.35</v>
      </c>
      <c r="M121" s="50">
        <v>9065061</v>
      </c>
      <c r="N121" s="50">
        <f t="shared" si="8"/>
        <v>100.20150931045688</v>
      </c>
      <c r="O121" s="50">
        <f t="shared" si="9"/>
        <v>102.35577708853745</v>
      </c>
      <c r="P121" s="50">
        <f t="shared" si="10"/>
        <v>98.28406198809988</v>
      </c>
      <c r="Q121" s="50">
        <f t="shared" si="11"/>
        <v>100</v>
      </c>
      <c r="R121" s="50">
        <f t="shared" si="12"/>
        <v>32.337185683441675</v>
      </c>
      <c r="S121" s="50">
        <f t="shared" si="13"/>
        <v>31.110369870966576</v>
      </c>
      <c r="T121" s="50">
        <f t="shared" si="14"/>
        <v>36.55244444559175</v>
      </c>
      <c r="U121" s="50">
        <v>97.67</v>
      </c>
      <c r="V121" s="50">
        <v>110.5</v>
      </c>
      <c r="W121" s="50">
        <v>83.19</v>
      </c>
      <c r="X121" s="50">
        <v>102.32</v>
      </c>
    </row>
    <row r="122" spans="1:24" ht="13.5">
      <c r="A122" s="49" t="s">
        <v>64</v>
      </c>
      <c r="B122" s="49">
        <v>1014062</v>
      </c>
      <c r="C122" s="49"/>
      <c r="D122" s="49">
        <v>2</v>
      </c>
      <c r="E122" s="48" t="s">
        <v>171</v>
      </c>
      <c r="F122" s="50">
        <v>24205595.52</v>
      </c>
      <c r="G122" s="50">
        <v>4847208.36</v>
      </c>
      <c r="H122" s="50">
        <v>9412184.16</v>
      </c>
      <c r="I122" s="50">
        <v>9946203</v>
      </c>
      <c r="J122" s="50">
        <v>24375956.39</v>
      </c>
      <c r="K122" s="50">
        <v>5162924.79</v>
      </c>
      <c r="L122" s="50">
        <v>9266828.6</v>
      </c>
      <c r="M122" s="50">
        <v>9946203</v>
      </c>
      <c r="N122" s="50">
        <f t="shared" si="8"/>
        <v>100.70380780286624</v>
      </c>
      <c r="O122" s="50">
        <f t="shared" si="9"/>
        <v>106.5133661801161</v>
      </c>
      <c r="P122" s="50">
        <f t="shared" si="10"/>
        <v>98.45566600133331</v>
      </c>
      <c r="Q122" s="50">
        <f t="shared" si="11"/>
        <v>100</v>
      </c>
      <c r="R122" s="50">
        <f t="shared" si="12"/>
        <v>21.180398862700788</v>
      </c>
      <c r="S122" s="50">
        <f t="shared" si="13"/>
        <v>38.016266733237295</v>
      </c>
      <c r="T122" s="50">
        <f t="shared" si="14"/>
        <v>40.80333440406192</v>
      </c>
      <c r="U122" s="50">
        <v>104.17</v>
      </c>
      <c r="V122" s="50">
        <v>112.71</v>
      </c>
      <c r="W122" s="50">
        <v>101.23</v>
      </c>
      <c r="X122" s="50">
        <v>102.91</v>
      </c>
    </row>
    <row r="123" spans="1:24" ht="13.5">
      <c r="A123" s="49" t="s">
        <v>64</v>
      </c>
      <c r="B123" s="49">
        <v>1014072</v>
      </c>
      <c r="C123" s="49"/>
      <c r="D123" s="49">
        <v>2</v>
      </c>
      <c r="E123" s="48" t="s">
        <v>172</v>
      </c>
      <c r="F123" s="50">
        <v>13211194.12</v>
      </c>
      <c r="G123" s="50">
        <v>3461851.22</v>
      </c>
      <c r="H123" s="50">
        <v>5128962.9</v>
      </c>
      <c r="I123" s="50">
        <v>4620380</v>
      </c>
      <c r="J123" s="50">
        <v>13283517.43</v>
      </c>
      <c r="K123" s="50">
        <v>3571540.2</v>
      </c>
      <c r="L123" s="50">
        <v>5091597.23</v>
      </c>
      <c r="M123" s="50">
        <v>4620380</v>
      </c>
      <c r="N123" s="50">
        <f t="shared" si="8"/>
        <v>100.5474396132785</v>
      </c>
      <c r="O123" s="50">
        <f t="shared" si="9"/>
        <v>103.16850647325046</v>
      </c>
      <c r="P123" s="50">
        <f t="shared" si="10"/>
        <v>99.27147708555272</v>
      </c>
      <c r="Q123" s="50">
        <f t="shared" si="11"/>
        <v>100</v>
      </c>
      <c r="R123" s="50">
        <f t="shared" si="12"/>
        <v>26.887006538899843</v>
      </c>
      <c r="S123" s="50">
        <f t="shared" si="13"/>
        <v>38.330188196244954</v>
      </c>
      <c r="T123" s="50">
        <f t="shared" si="14"/>
        <v>34.78280526485521</v>
      </c>
      <c r="U123" s="50">
        <v>101.19</v>
      </c>
      <c r="V123" s="50">
        <v>102.52</v>
      </c>
      <c r="W123" s="50">
        <v>101.73</v>
      </c>
      <c r="X123" s="50">
        <v>99.6</v>
      </c>
    </row>
    <row r="124" spans="1:24" ht="13.5">
      <c r="A124" s="49" t="s">
        <v>64</v>
      </c>
      <c r="B124" s="49">
        <v>1014082</v>
      </c>
      <c r="C124" s="49"/>
      <c r="D124" s="49">
        <v>2</v>
      </c>
      <c r="E124" s="48" t="s">
        <v>166</v>
      </c>
      <c r="F124" s="50">
        <v>43765254.74</v>
      </c>
      <c r="G124" s="50">
        <v>15513104.32</v>
      </c>
      <c r="H124" s="50">
        <v>16441019.42</v>
      </c>
      <c r="I124" s="50">
        <v>11811131</v>
      </c>
      <c r="J124" s="50">
        <v>42397986.69</v>
      </c>
      <c r="K124" s="50">
        <v>15036879.66</v>
      </c>
      <c r="L124" s="50">
        <v>15549976.03</v>
      </c>
      <c r="M124" s="50">
        <v>11811131</v>
      </c>
      <c r="N124" s="50">
        <f t="shared" si="8"/>
        <v>96.87590519437703</v>
      </c>
      <c r="O124" s="50">
        <f t="shared" si="9"/>
        <v>96.93017818886169</v>
      </c>
      <c r="P124" s="50">
        <f t="shared" si="10"/>
        <v>94.58036410494064</v>
      </c>
      <c r="Q124" s="50">
        <f t="shared" si="11"/>
        <v>100</v>
      </c>
      <c r="R124" s="50">
        <f t="shared" si="12"/>
        <v>35.46602287968217</v>
      </c>
      <c r="S124" s="50">
        <f t="shared" si="13"/>
        <v>36.67621329214583</v>
      </c>
      <c r="T124" s="50">
        <f t="shared" si="14"/>
        <v>27.857763828172004</v>
      </c>
      <c r="U124" s="50">
        <v>108.37</v>
      </c>
      <c r="V124" s="50">
        <v>99.16</v>
      </c>
      <c r="W124" s="50">
        <v>104.71</v>
      </c>
      <c r="X124" s="50">
        <v>129.69</v>
      </c>
    </row>
    <row r="125" spans="1:24" ht="13.5">
      <c r="A125" s="49" t="s">
        <v>64</v>
      </c>
      <c r="B125" s="49">
        <v>1014093</v>
      </c>
      <c r="C125" s="49"/>
      <c r="D125" s="49">
        <v>3</v>
      </c>
      <c r="E125" s="48" t="s">
        <v>173</v>
      </c>
      <c r="F125" s="50">
        <v>58746163.84</v>
      </c>
      <c r="G125" s="50">
        <v>13623239.87</v>
      </c>
      <c r="H125" s="50">
        <v>25082811.97</v>
      </c>
      <c r="I125" s="50">
        <v>20040112</v>
      </c>
      <c r="J125" s="50">
        <v>55989397.45</v>
      </c>
      <c r="K125" s="50">
        <v>13949217.24</v>
      </c>
      <c r="L125" s="50">
        <v>22000068.21</v>
      </c>
      <c r="M125" s="50">
        <v>20040112</v>
      </c>
      <c r="N125" s="50">
        <f t="shared" si="8"/>
        <v>95.30732526210855</v>
      </c>
      <c r="O125" s="50">
        <f t="shared" si="9"/>
        <v>102.39280357030079</v>
      </c>
      <c r="P125" s="50">
        <f t="shared" si="10"/>
        <v>87.70973619828958</v>
      </c>
      <c r="Q125" s="50">
        <f t="shared" si="11"/>
        <v>100</v>
      </c>
      <c r="R125" s="50">
        <f t="shared" si="12"/>
        <v>24.91403350510606</v>
      </c>
      <c r="S125" s="50">
        <f t="shared" si="13"/>
        <v>39.29327553425921</v>
      </c>
      <c r="T125" s="50">
        <f t="shared" si="14"/>
        <v>35.79269096063473</v>
      </c>
      <c r="U125" s="50">
        <v>109.98</v>
      </c>
      <c r="V125" s="50">
        <v>111.96</v>
      </c>
      <c r="W125" s="50">
        <v>114.67</v>
      </c>
      <c r="X125" s="50">
        <v>104.03</v>
      </c>
    </row>
    <row r="126" spans="1:24" ht="13.5">
      <c r="A126" s="49" t="s">
        <v>64</v>
      </c>
      <c r="B126" s="49">
        <v>1014102</v>
      </c>
      <c r="C126" s="49"/>
      <c r="D126" s="49">
        <v>2</v>
      </c>
      <c r="E126" s="48" t="s">
        <v>174</v>
      </c>
      <c r="F126" s="50">
        <v>27205426.72</v>
      </c>
      <c r="G126" s="50">
        <v>10654770</v>
      </c>
      <c r="H126" s="50">
        <v>9663295.72</v>
      </c>
      <c r="I126" s="50">
        <v>6887361</v>
      </c>
      <c r="J126" s="50">
        <v>27326502.34</v>
      </c>
      <c r="K126" s="50">
        <v>10854536.85</v>
      </c>
      <c r="L126" s="50">
        <v>9584604.49</v>
      </c>
      <c r="M126" s="50">
        <v>6887361</v>
      </c>
      <c r="N126" s="50">
        <f t="shared" si="8"/>
        <v>100.44504216473472</v>
      </c>
      <c r="O126" s="50">
        <f t="shared" si="9"/>
        <v>101.87490532409427</v>
      </c>
      <c r="P126" s="50">
        <f t="shared" si="10"/>
        <v>99.1856688206578</v>
      </c>
      <c r="Q126" s="50">
        <f t="shared" si="11"/>
        <v>100</v>
      </c>
      <c r="R126" s="50">
        <f t="shared" si="12"/>
        <v>39.72164719416484</v>
      </c>
      <c r="S126" s="50">
        <f t="shared" si="13"/>
        <v>35.07439177816124</v>
      </c>
      <c r="T126" s="50">
        <f t="shared" si="14"/>
        <v>25.203961027673916</v>
      </c>
      <c r="U126" s="50">
        <v>88.06</v>
      </c>
      <c r="V126" s="50">
        <v>89.03</v>
      </c>
      <c r="W126" s="50">
        <v>83.28</v>
      </c>
      <c r="X126" s="50">
        <v>93.96</v>
      </c>
    </row>
    <row r="127" spans="1:24" ht="13.5">
      <c r="A127" s="49" t="s">
        <v>64</v>
      </c>
      <c r="B127" s="49">
        <v>1014113</v>
      </c>
      <c r="C127" s="49"/>
      <c r="D127" s="49">
        <v>3</v>
      </c>
      <c r="E127" s="48" t="s">
        <v>175</v>
      </c>
      <c r="F127" s="50">
        <v>32559106.08</v>
      </c>
      <c r="G127" s="50">
        <v>8197278.21</v>
      </c>
      <c r="H127" s="50">
        <v>13018068.87</v>
      </c>
      <c r="I127" s="50">
        <v>11343759</v>
      </c>
      <c r="J127" s="50">
        <v>32742764.43</v>
      </c>
      <c r="K127" s="50">
        <v>8577087.27</v>
      </c>
      <c r="L127" s="50">
        <v>12821918.16</v>
      </c>
      <c r="M127" s="50">
        <v>11343759</v>
      </c>
      <c r="N127" s="50">
        <f t="shared" si="8"/>
        <v>100.56407675796977</v>
      </c>
      <c r="O127" s="50">
        <f t="shared" si="9"/>
        <v>104.63335573430537</v>
      </c>
      <c r="P127" s="50">
        <f t="shared" si="10"/>
        <v>98.49324264636496</v>
      </c>
      <c r="Q127" s="50">
        <f t="shared" si="11"/>
        <v>100</v>
      </c>
      <c r="R127" s="50">
        <f t="shared" si="12"/>
        <v>26.195366882771175</v>
      </c>
      <c r="S127" s="50">
        <f t="shared" si="13"/>
        <v>39.159546798229826</v>
      </c>
      <c r="T127" s="50">
        <f t="shared" si="14"/>
        <v>34.645086318999</v>
      </c>
      <c r="U127" s="50">
        <v>103.6</v>
      </c>
      <c r="V127" s="50">
        <v>99.49</v>
      </c>
      <c r="W127" s="50">
        <v>106.24</v>
      </c>
      <c r="X127" s="50">
        <v>103.92</v>
      </c>
    </row>
    <row r="128" spans="1:24" ht="13.5">
      <c r="A128" s="49" t="s">
        <v>64</v>
      </c>
      <c r="B128" s="49">
        <v>1015012</v>
      </c>
      <c r="C128" s="49"/>
      <c r="D128" s="49">
        <v>2</v>
      </c>
      <c r="E128" s="48" t="s">
        <v>176</v>
      </c>
      <c r="F128" s="50">
        <v>17903426.17</v>
      </c>
      <c r="G128" s="50">
        <v>7001946.64</v>
      </c>
      <c r="H128" s="50">
        <v>5084967.53</v>
      </c>
      <c r="I128" s="50">
        <v>5816512</v>
      </c>
      <c r="J128" s="50">
        <v>18018339.79</v>
      </c>
      <c r="K128" s="50">
        <v>7234455.57</v>
      </c>
      <c r="L128" s="50">
        <v>4967372.22</v>
      </c>
      <c r="M128" s="50">
        <v>5816512</v>
      </c>
      <c r="N128" s="50">
        <f t="shared" si="8"/>
        <v>100.64185267617967</v>
      </c>
      <c r="O128" s="50">
        <f t="shared" si="9"/>
        <v>103.32063270336491</v>
      </c>
      <c r="P128" s="50">
        <f t="shared" si="10"/>
        <v>97.68739309924364</v>
      </c>
      <c r="Q128" s="50">
        <f t="shared" si="11"/>
        <v>100</v>
      </c>
      <c r="R128" s="50">
        <f t="shared" si="12"/>
        <v>40.15051139181564</v>
      </c>
      <c r="S128" s="50">
        <f t="shared" si="13"/>
        <v>27.568423494582127</v>
      </c>
      <c r="T128" s="50">
        <f t="shared" si="14"/>
        <v>32.28106511360224</v>
      </c>
      <c r="U128" s="50">
        <v>111.86</v>
      </c>
      <c r="V128" s="50">
        <v>118.45</v>
      </c>
      <c r="W128" s="50">
        <v>99.83</v>
      </c>
      <c r="X128" s="50">
        <v>115.77</v>
      </c>
    </row>
    <row r="129" spans="1:24" ht="13.5">
      <c r="A129" s="49" t="s">
        <v>64</v>
      </c>
      <c r="B129" s="49">
        <v>1015022</v>
      </c>
      <c r="C129" s="49"/>
      <c r="D129" s="49">
        <v>2</v>
      </c>
      <c r="E129" s="48" t="s">
        <v>177</v>
      </c>
      <c r="F129" s="50">
        <v>25934463.75</v>
      </c>
      <c r="G129" s="50">
        <v>8271712.53</v>
      </c>
      <c r="H129" s="50">
        <v>9100247.22</v>
      </c>
      <c r="I129" s="50">
        <v>8562504</v>
      </c>
      <c r="J129" s="50">
        <v>25881453.52</v>
      </c>
      <c r="K129" s="50">
        <v>8396154.17</v>
      </c>
      <c r="L129" s="50">
        <v>8922795.35</v>
      </c>
      <c r="M129" s="50">
        <v>8562504</v>
      </c>
      <c r="N129" s="50">
        <f t="shared" si="8"/>
        <v>99.7955992824413</v>
      </c>
      <c r="O129" s="50">
        <f t="shared" si="9"/>
        <v>101.50442413887902</v>
      </c>
      <c r="P129" s="50">
        <f t="shared" si="10"/>
        <v>98.05003242538282</v>
      </c>
      <c r="Q129" s="50">
        <f t="shared" si="11"/>
        <v>100</v>
      </c>
      <c r="R129" s="50">
        <f t="shared" si="12"/>
        <v>32.44081389598863</v>
      </c>
      <c r="S129" s="50">
        <f t="shared" si="13"/>
        <v>34.4756346203851</v>
      </c>
      <c r="T129" s="50">
        <f t="shared" si="14"/>
        <v>33.08355148362626</v>
      </c>
      <c r="U129" s="50">
        <v>83.14</v>
      </c>
      <c r="V129" s="50">
        <v>77.83</v>
      </c>
      <c r="W129" s="50">
        <v>77.38</v>
      </c>
      <c r="X129" s="50">
        <v>97.16</v>
      </c>
    </row>
    <row r="130" spans="1:24" ht="13.5">
      <c r="A130" s="49" t="s">
        <v>64</v>
      </c>
      <c r="B130" s="49">
        <v>1015032</v>
      </c>
      <c r="C130" s="49"/>
      <c r="D130" s="49">
        <v>2</v>
      </c>
      <c r="E130" s="48" t="s">
        <v>178</v>
      </c>
      <c r="F130" s="50">
        <v>12817177.46</v>
      </c>
      <c r="G130" s="50">
        <v>3317536</v>
      </c>
      <c r="H130" s="50">
        <v>4843562.46</v>
      </c>
      <c r="I130" s="50">
        <v>4656079</v>
      </c>
      <c r="J130" s="50">
        <v>12910650.22</v>
      </c>
      <c r="K130" s="50">
        <v>3520355.46</v>
      </c>
      <c r="L130" s="50">
        <v>4734215.76</v>
      </c>
      <c r="M130" s="50">
        <v>4656079</v>
      </c>
      <c r="N130" s="50">
        <f t="shared" si="8"/>
        <v>100.72927725539972</v>
      </c>
      <c r="O130" s="50">
        <f t="shared" si="9"/>
        <v>106.11355717014072</v>
      </c>
      <c r="P130" s="50">
        <f t="shared" si="10"/>
        <v>97.74243233357622</v>
      </c>
      <c r="Q130" s="50">
        <f t="shared" si="11"/>
        <v>100</v>
      </c>
      <c r="R130" s="50">
        <f t="shared" si="12"/>
        <v>27.26706556224865</v>
      </c>
      <c r="S130" s="50">
        <f t="shared" si="13"/>
        <v>36.669073046887945</v>
      </c>
      <c r="T130" s="50">
        <f t="shared" si="14"/>
        <v>36.063861390863394</v>
      </c>
      <c r="U130" s="50">
        <v>108.5</v>
      </c>
      <c r="V130" s="50">
        <v>90.49</v>
      </c>
      <c r="W130" s="50">
        <v>129.26</v>
      </c>
      <c r="X130" s="50">
        <v>107.13</v>
      </c>
    </row>
    <row r="131" spans="1:24" ht="13.5">
      <c r="A131" s="49" t="s">
        <v>64</v>
      </c>
      <c r="B131" s="49">
        <v>1015042</v>
      </c>
      <c r="C131" s="49"/>
      <c r="D131" s="49">
        <v>2</v>
      </c>
      <c r="E131" s="48" t="s">
        <v>179</v>
      </c>
      <c r="F131" s="50">
        <v>14643859.79</v>
      </c>
      <c r="G131" s="50">
        <v>4170051</v>
      </c>
      <c r="H131" s="50">
        <v>6861245.79</v>
      </c>
      <c r="I131" s="50">
        <v>3612563</v>
      </c>
      <c r="J131" s="50">
        <v>14707345.41</v>
      </c>
      <c r="K131" s="50">
        <v>4307002.73</v>
      </c>
      <c r="L131" s="50">
        <v>6787779.68</v>
      </c>
      <c r="M131" s="50">
        <v>3612563</v>
      </c>
      <c r="N131" s="50">
        <f t="shared" si="8"/>
        <v>100.43353064636247</v>
      </c>
      <c r="O131" s="50">
        <f t="shared" si="9"/>
        <v>103.28417398252445</v>
      </c>
      <c r="P131" s="50">
        <f t="shared" si="10"/>
        <v>98.9292599004823</v>
      </c>
      <c r="Q131" s="50">
        <f t="shared" si="11"/>
        <v>100</v>
      </c>
      <c r="R131" s="50">
        <f t="shared" si="12"/>
        <v>29.2847050907741</v>
      </c>
      <c r="S131" s="50">
        <f t="shared" si="13"/>
        <v>46.15231022849826</v>
      </c>
      <c r="T131" s="50">
        <f t="shared" si="14"/>
        <v>24.56298468072764</v>
      </c>
      <c r="U131" s="50">
        <v>118.86</v>
      </c>
      <c r="V131" s="50">
        <v>108.1</v>
      </c>
      <c r="W131" s="50">
        <v>140.89</v>
      </c>
      <c r="X131" s="50">
        <v>101.16</v>
      </c>
    </row>
    <row r="132" spans="1:24" ht="13.5">
      <c r="A132" s="49" t="s">
        <v>64</v>
      </c>
      <c r="B132" s="49">
        <v>1015052</v>
      </c>
      <c r="C132" s="49"/>
      <c r="D132" s="49">
        <v>2</v>
      </c>
      <c r="E132" s="48" t="s">
        <v>180</v>
      </c>
      <c r="F132" s="50">
        <v>17986114.94</v>
      </c>
      <c r="G132" s="50">
        <v>8952925.25</v>
      </c>
      <c r="H132" s="50">
        <v>4277092.69</v>
      </c>
      <c r="I132" s="50">
        <v>4756097</v>
      </c>
      <c r="J132" s="50">
        <v>16502506.02</v>
      </c>
      <c r="K132" s="50">
        <v>7688493.15</v>
      </c>
      <c r="L132" s="50">
        <v>4057915.87</v>
      </c>
      <c r="M132" s="50">
        <v>4756097</v>
      </c>
      <c r="N132" s="50">
        <f t="shared" si="8"/>
        <v>91.75136528956263</v>
      </c>
      <c r="O132" s="50">
        <f t="shared" si="9"/>
        <v>85.87688308913336</v>
      </c>
      <c r="P132" s="50">
        <f t="shared" si="10"/>
        <v>94.87556534576761</v>
      </c>
      <c r="Q132" s="50">
        <f t="shared" si="11"/>
        <v>100</v>
      </c>
      <c r="R132" s="50">
        <f t="shared" si="12"/>
        <v>46.58985211507895</v>
      </c>
      <c r="S132" s="50">
        <f t="shared" si="13"/>
        <v>24.58969483230039</v>
      </c>
      <c r="T132" s="50">
        <f t="shared" si="14"/>
        <v>28.82045305262067</v>
      </c>
      <c r="U132" s="50">
        <v>133.72</v>
      </c>
      <c r="V132" s="50">
        <v>194.24</v>
      </c>
      <c r="W132" s="50">
        <v>98.82</v>
      </c>
      <c r="X132" s="50">
        <v>111.22</v>
      </c>
    </row>
    <row r="133" spans="1:24" ht="13.5">
      <c r="A133" s="49" t="s">
        <v>64</v>
      </c>
      <c r="B133" s="49">
        <v>1015062</v>
      </c>
      <c r="C133" s="49"/>
      <c r="D133" s="49">
        <v>2</v>
      </c>
      <c r="E133" s="48" t="s">
        <v>181</v>
      </c>
      <c r="F133" s="50">
        <v>30411218.7</v>
      </c>
      <c r="G133" s="50">
        <v>9157785.29</v>
      </c>
      <c r="H133" s="50">
        <v>12445879.41</v>
      </c>
      <c r="I133" s="50">
        <v>8807554</v>
      </c>
      <c r="J133" s="50">
        <v>28940804.24</v>
      </c>
      <c r="K133" s="50">
        <v>9463696.18</v>
      </c>
      <c r="L133" s="50">
        <v>10669554.06</v>
      </c>
      <c r="M133" s="50">
        <v>8807554</v>
      </c>
      <c r="N133" s="50">
        <f t="shared" si="8"/>
        <v>95.16489465777312</v>
      </c>
      <c r="O133" s="50">
        <f t="shared" si="9"/>
        <v>103.34044619209455</v>
      </c>
      <c r="P133" s="50">
        <f t="shared" si="10"/>
        <v>85.7276027552319</v>
      </c>
      <c r="Q133" s="50">
        <f t="shared" si="11"/>
        <v>100</v>
      </c>
      <c r="R133" s="50">
        <f t="shared" si="12"/>
        <v>32.70018380111195</v>
      </c>
      <c r="S133" s="50">
        <f t="shared" si="13"/>
        <v>36.866819496513074</v>
      </c>
      <c r="T133" s="50">
        <f t="shared" si="14"/>
        <v>30.432996702374986</v>
      </c>
      <c r="U133" s="50">
        <v>122.96</v>
      </c>
      <c r="V133" s="50">
        <v>120.95</v>
      </c>
      <c r="W133" s="50">
        <v>145.46</v>
      </c>
      <c r="X133" s="50">
        <v>105.15</v>
      </c>
    </row>
    <row r="134" spans="1:24" ht="13.5">
      <c r="A134" s="49" t="s">
        <v>64</v>
      </c>
      <c r="B134" s="49">
        <v>1015072</v>
      </c>
      <c r="C134" s="49"/>
      <c r="D134" s="49">
        <v>2</v>
      </c>
      <c r="E134" s="48" t="s">
        <v>182</v>
      </c>
      <c r="F134" s="50">
        <v>13627190.72</v>
      </c>
      <c r="G134" s="50">
        <v>5474733</v>
      </c>
      <c r="H134" s="50">
        <v>4466280.72</v>
      </c>
      <c r="I134" s="50">
        <v>3686177</v>
      </c>
      <c r="J134" s="50">
        <v>13712565.82</v>
      </c>
      <c r="K134" s="50">
        <v>5609642.24</v>
      </c>
      <c r="L134" s="50">
        <v>4416746.58</v>
      </c>
      <c r="M134" s="50">
        <v>3686177</v>
      </c>
      <c r="N134" s="50">
        <f t="shared" si="8"/>
        <v>100.62650550472372</v>
      </c>
      <c r="O134" s="50">
        <f t="shared" si="9"/>
        <v>102.4642158804822</v>
      </c>
      <c r="P134" s="50">
        <f t="shared" si="10"/>
        <v>98.89093088622518</v>
      </c>
      <c r="Q134" s="50">
        <f t="shared" si="11"/>
        <v>100</v>
      </c>
      <c r="R134" s="50">
        <f t="shared" si="12"/>
        <v>40.90877165977388</v>
      </c>
      <c r="S134" s="50">
        <f t="shared" si="13"/>
        <v>32.209483170232836</v>
      </c>
      <c r="T134" s="50">
        <f t="shared" si="14"/>
        <v>26.88174516999328</v>
      </c>
      <c r="U134" s="50">
        <v>104.31</v>
      </c>
      <c r="V134" s="50">
        <v>107.91</v>
      </c>
      <c r="W134" s="50">
        <v>109.26</v>
      </c>
      <c r="X134" s="50">
        <v>94.38</v>
      </c>
    </row>
    <row r="135" spans="1:24" ht="13.5">
      <c r="A135" s="49" t="s">
        <v>64</v>
      </c>
      <c r="B135" s="49">
        <v>1015082</v>
      </c>
      <c r="C135" s="49"/>
      <c r="D135" s="49">
        <v>2</v>
      </c>
      <c r="E135" s="48" t="s">
        <v>183</v>
      </c>
      <c r="F135" s="50">
        <v>31678340.95</v>
      </c>
      <c r="G135" s="50">
        <v>16248057</v>
      </c>
      <c r="H135" s="50">
        <v>9393333.95</v>
      </c>
      <c r="I135" s="50">
        <v>6036950</v>
      </c>
      <c r="J135" s="50">
        <v>31031765.26</v>
      </c>
      <c r="K135" s="50">
        <v>15777141.35</v>
      </c>
      <c r="L135" s="50">
        <v>9217673.91</v>
      </c>
      <c r="M135" s="50">
        <v>6036950</v>
      </c>
      <c r="N135" s="50">
        <f t="shared" si="8"/>
        <v>97.95893449401113</v>
      </c>
      <c r="O135" s="50">
        <f t="shared" si="9"/>
        <v>97.10171099227433</v>
      </c>
      <c r="P135" s="50">
        <f t="shared" si="10"/>
        <v>98.12995001630918</v>
      </c>
      <c r="Q135" s="50">
        <f t="shared" si="11"/>
        <v>100</v>
      </c>
      <c r="R135" s="50">
        <f t="shared" si="12"/>
        <v>50.841907373979666</v>
      </c>
      <c r="S135" s="50">
        <f t="shared" si="13"/>
        <v>29.70399470597181</v>
      </c>
      <c r="T135" s="50">
        <f t="shared" si="14"/>
        <v>19.454097920048522</v>
      </c>
      <c r="U135" s="50">
        <v>110.42</v>
      </c>
      <c r="V135" s="50">
        <v>124.84</v>
      </c>
      <c r="W135" s="50">
        <v>102.48</v>
      </c>
      <c r="X135" s="50">
        <v>93.29</v>
      </c>
    </row>
    <row r="136" spans="1:24" ht="13.5">
      <c r="A136" s="49" t="s">
        <v>64</v>
      </c>
      <c r="B136" s="49">
        <v>1015092</v>
      </c>
      <c r="C136" s="49"/>
      <c r="D136" s="49">
        <v>2</v>
      </c>
      <c r="E136" s="48" t="s">
        <v>184</v>
      </c>
      <c r="F136" s="50">
        <v>14838586.86</v>
      </c>
      <c r="G136" s="50">
        <v>5183996</v>
      </c>
      <c r="H136" s="50">
        <v>5906643.86</v>
      </c>
      <c r="I136" s="50">
        <v>3747947</v>
      </c>
      <c r="J136" s="50">
        <v>15500549.78</v>
      </c>
      <c r="K136" s="50">
        <v>6938477.63</v>
      </c>
      <c r="L136" s="50">
        <v>4814125.15</v>
      </c>
      <c r="M136" s="50">
        <v>3747947</v>
      </c>
      <c r="N136" s="50">
        <f t="shared" si="8"/>
        <v>104.46109138454712</v>
      </c>
      <c r="O136" s="50">
        <f t="shared" si="9"/>
        <v>133.84419335971708</v>
      </c>
      <c r="P136" s="50">
        <f t="shared" si="10"/>
        <v>81.50356215991665</v>
      </c>
      <c r="Q136" s="50">
        <f t="shared" si="11"/>
        <v>100</v>
      </c>
      <c r="R136" s="50">
        <f t="shared" si="12"/>
        <v>44.762784084939724</v>
      </c>
      <c r="S136" s="50">
        <f t="shared" si="13"/>
        <v>31.057770326389033</v>
      </c>
      <c r="T136" s="50">
        <f t="shared" si="14"/>
        <v>24.179445588671243</v>
      </c>
      <c r="U136" s="50">
        <v>144.63</v>
      </c>
      <c r="V136" s="50">
        <v>183.54</v>
      </c>
      <c r="W136" s="50">
        <v>127.72</v>
      </c>
      <c r="X136" s="50">
        <v>118.32</v>
      </c>
    </row>
    <row r="137" spans="1:24" ht="13.5">
      <c r="A137" s="49" t="s">
        <v>64</v>
      </c>
      <c r="B137" s="49">
        <v>1016011</v>
      </c>
      <c r="C137" s="49"/>
      <c r="D137" s="49">
        <v>1</v>
      </c>
      <c r="E137" s="48" t="s">
        <v>185</v>
      </c>
      <c r="F137" s="50">
        <v>283834591.15</v>
      </c>
      <c r="G137" s="50">
        <v>133872457.85</v>
      </c>
      <c r="H137" s="50">
        <v>104230015.3</v>
      </c>
      <c r="I137" s="50">
        <v>45732118</v>
      </c>
      <c r="J137" s="50">
        <v>284359628.65</v>
      </c>
      <c r="K137" s="50">
        <v>137901144.18</v>
      </c>
      <c r="L137" s="50">
        <v>100726366.47</v>
      </c>
      <c r="M137" s="50">
        <v>45732118</v>
      </c>
      <c r="N137" s="50">
        <f t="shared" si="8"/>
        <v>100.1849800962852</v>
      </c>
      <c r="O137" s="50">
        <f t="shared" si="9"/>
        <v>103.00934665330044</v>
      </c>
      <c r="P137" s="50">
        <f t="shared" si="10"/>
        <v>96.63854138376972</v>
      </c>
      <c r="Q137" s="50">
        <f t="shared" si="11"/>
        <v>100</v>
      </c>
      <c r="R137" s="50">
        <f t="shared" si="12"/>
        <v>48.49533136426116</v>
      </c>
      <c r="S137" s="50">
        <f t="shared" si="13"/>
        <v>35.422175415054305</v>
      </c>
      <c r="T137" s="50">
        <f t="shared" si="14"/>
        <v>16.082493220684547</v>
      </c>
      <c r="U137" s="50">
        <v>99.27</v>
      </c>
      <c r="V137" s="50">
        <v>107.51</v>
      </c>
      <c r="W137" s="50">
        <v>88.33</v>
      </c>
      <c r="X137" s="50">
        <v>103.55</v>
      </c>
    </row>
    <row r="138" spans="1:24" ht="13.5">
      <c r="A138" s="49" t="s">
        <v>64</v>
      </c>
      <c r="B138" s="49">
        <v>1016022</v>
      </c>
      <c r="C138" s="49"/>
      <c r="D138" s="49">
        <v>2</v>
      </c>
      <c r="E138" s="48" t="s">
        <v>186</v>
      </c>
      <c r="F138" s="50">
        <v>13729099.8</v>
      </c>
      <c r="G138" s="50">
        <v>3730520</v>
      </c>
      <c r="H138" s="50">
        <v>4689082.8</v>
      </c>
      <c r="I138" s="50">
        <v>5309497</v>
      </c>
      <c r="J138" s="50">
        <v>13733707.61</v>
      </c>
      <c r="K138" s="50">
        <v>3821645.79</v>
      </c>
      <c r="L138" s="50">
        <v>4602564.82</v>
      </c>
      <c r="M138" s="50">
        <v>5309497</v>
      </c>
      <c r="N138" s="50">
        <f aca="true" t="shared" si="15" ref="N138:N201">+IF(F138&lt;&gt;0,J138/F138*100,0)</f>
        <v>100.03356236073103</v>
      </c>
      <c r="O138" s="50">
        <f aca="true" t="shared" si="16" ref="O138:O201">+IF(G138&lt;&gt;0,K138/G138*100,0)</f>
        <v>102.44271013156343</v>
      </c>
      <c r="P138" s="50">
        <f aca="true" t="shared" si="17" ref="P138:P201">+IF(H138&lt;&gt;0,L138/H138*100,0)</f>
        <v>98.1549061151149</v>
      </c>
      <c r="Q138" s="50">
        <f aca="true" t="shared" si="18" ref="Q138:Q201">+IF(I138&lt;&gt;0,M138/I138*100,0)</f>
        <v>100</v>
      </c>
      <c r="R138" s="50">
        <f aca="true" t="shared" si="19" ref="R138:R201">+IF($J138&lt;&gt;0,K138/$J138*100,0)</f>
        <v>27.826759521349675</v>
      </c>
      <c r="S138" s="50">
        <f aca="true" t="shared" si="20" ref="S138:S201">+IF($J138&lt;&gt;0,L138/$J138*100,0)</f>
        <v>33.51290817236206</v>
      </c>
      <c r="T138" s="50">
        <f aca="true" t="shared" si="21" ref="T138:T201">+IF($J138&lt;&gt;0,M138/$J138*100,0)</f>
        <v>38.66033230628826</v>
      </c>
      <c r="U138" s="50">
        <v>105.3</v>
      </c>
      <c r="V138" s="50">
        <v>106.04</v>
      </c>
      <c r="W138" s="50">
        <v>94.89</v>
      </c>
      <c r="X138" s="50">
        <v>115.73</v>
      </c>
    </row>
    <row r="139" spans="1:24" ht="13.5">
      <c r="A139" s="49" t="s">
        <v>64</v>
      </c>
      <c r="B139" s="49">
        <v>1016032</v>
      </c>
      <c r="C139" s="49"/>
      <c r="D139" s="49">
        <v>2</v>
      </c>
      <c r="E139" s="48" t="s">
        <v>187</v>
      </c>
      <c r="F139" s="50">
        <v>13443135.7</v>
      </c>
      <c r="G139" s="50">
        <v>2700401.88</v>
      </c>
      <c r="H139" s="50">
        <v>6860555.82</v>
      </c>
      <c r="I139" s="50">
        <v>3882178</v>
      </c>
      <c r="J139" s="50">
        <v>13310547.24</v>
      </c>
      <c r="K139" s="50">
        <v>2837728.54</v>
      </c>
      <c r="L139" s="50">
        <v>6590640.7</v>
      </c>
      <c r="M139" s="50">
        <v>3882178</v>
      </c>
      <c r="N139" s="50">
        <f t="shared" si="15"/>
        <v>99.01370883282836</v>
      </c>
      <c r="O139" s="50">
        <f t="shared" si="16"/>
        <v>105.08541565672441</v>
      </c>
      <c r="P139" s="50">
        <f t="shared" si="17"/>
        <v>96.065696029859</v>
      </c>
      <c r="Q139" s="50">
        <f t="shared" si="18"/>
        <v>100</v>
      </c>
      <c r="R139" s="50">
        <f t="shared" si="19"/>
        <v>21.31939798442126</v>
      </c>
      <c r="S139" s="50">
        <f t="shared" si="20"/>
        <v>49.514423270248656</v>
      </c>
      <c r="T139" s="50">
        <f t="shared" si="21"/>
        <v>29.166178745330086</v>
      </c>
      <c r="U139" s="50">
        <v>136.61</v>
      </c>
      <c r="V139" s="50">
        <v>112.39</v>
      </c>
      <c r="W139" s="50">
        <v>180.96</v>
      </c>
      <c r="X139" s="50">
        <v>108.55</v>
      </c>
    </row>
    <row r="140" spans="1:24" ht="13.5">
      <c r="A140" s="49" t="s">
        <v>64</v>
      </c>
      <c r="B140" s="49">
        <v>1016042</v>
      </c>
      <c r="C140" s="49"/>
      <c r="D140" s="49">
        <v>2</v>
      </c>
      <c r="E140" s="48" t="s">
        <v>188</v>
      </c>
      <c r="F140" s="50">
        <v>23866945.37</v>
      </c>
      <c r="G140" s="50">
        <v>6832904.5</v>
      </c>
      <c r="H140" s="50">
        <v>9136846.87</v>
      </c>
      <c r="I140" s="50">
        <v>7897194</v>
      </c>
      <c r="J140" s="50">
        <v>24126792.84</v>
      </c>
      <c r="K140" s="50">
        <v>7206878.37</v>
      </c>
      <c r="L140" s="50">
        <v>9022720.47</v>
      </c>
      <c r="M140" s="50">
        <v>7897194</v>
      </c>
      <c r="N140" s="50">
        <f t="shared" si="15"/>
        <v>101.08873366897893</v>
      </c>
      <c r="O140" s="50">
        <f t="shared" si="16"/>
        <v>105.47313181385749</v>
      </c>
      <c r="P140" s="50">
        <f t="shared" si="17"/>
        <v>98.75092138870444</v>
      </c>
      <c r="Q140" s="50">
        <f t="shared" si="18"/>
        <v>100</v>
      </c>
      <c r="R140" s="50">
        <f t="shared" si="19"/>
        <v>29.870851123037205</v>
      </c>
      <c r="S140" s="50">
        <f t="shared" si="20"/>
        <v>37.39709844501654</v>
      </c>
      <c r="T140" s="50">
        <f t="shared" si="21"/>
        <v>32.73205043194626</v>
      </c>
      <c r="U140" s="50">
        <v>101.85</v>
      </c>
      <c r="V140" s="50">
        <v>114.23</v>
      </c>
      <c r="W140" s="50">
        <v>96.71</v>
      </c>
      <c r="X140" s="50">
        <v>98.12</v>
      </c>
    </row>
    <row r="141" spans="1:24" ht="13.5">
      <c r="A141" s="49" t="s">
        <v>64</v>
      </c>
      <c r="B141" s="49">
        <v>1016052</v>
      </c>
      <c r="C141" s="49"/>
      <c r="D141" s="49">
        <v>2</v>
      </c>
      <c r="E141" s="48" t="s">
        <v>189</v>
      </c>
      <c r="F141" s="50">
        <v>20037055.17</v>
      </c>
      <c r="G141" s="50">
        <v>10425644</v>
      </c>
      <c r="H141" s="50">
        <v>5922220.17</v>
      </c>
      <c r="I141" s="50">
        <v>3689191</v>
      </c>
      <c r="J141" s="50">
        <v>20242419.39</v>
      </c>
      <c r="K141" s="50">
        <v>10701637.59</v>
      </c>
      <c r="L141" s="50">
        <v>5851590.8</v>
      </c>
      <c r="M141" s="50">
        <v>3689191</v>
      </c>
      <c r="N141" s="50">
        <f t="shared" si="15"/>
        <v>101.02492216674372</v>
      </c>
      <c r="O141" s="50">
        <f t="shared" si="16"/>
        <v>102.64725699438806</v>
      </c>
      <c r="P141" s="50">
        <f t="shared" si="17"/>
        <v>98.80738358297138</v>
      </c>
      <c r="Q141" s="50">
        <f t="shared" si="18"/>
        <v>100</v>
      </c>
      <c r="R141" s="50">
        <f t="shared" si="19"/>
        <v>52.867384000979335</v>
      </c>
      <c r="S141" s="50">
        <f t="shared" si="20"/>
        <v>28.907566270911055</v>
      </c>
      <c r="T141" s="50">
        <f t="shared" si="21"/>
        <v>18.2250497281096</v>
      </c>
      <c r="U141" s="50">
        <v>101.71</v>
      </c>
      <c r="V141" s="50">
        <v>106.04</v>
      </c>
      <c r="W141" s="50">
        <v>91.73</v>
      </c>
      <c r="X141" s="50">
        <v>107.53</v>
      </c>
    </row>
    <row r="142" spans="1:24" ht="13.5">
      <c r="A142" s="49" t="s">
        <v>64</v>
      </c>
      <c r="B142" s="49">
        <v>1016062</v>
      </c>
      <c r="C142" s="49"/>
      <c r="D142" s="49">
        <v>2</v>
      </c>
      <c r="E142" s="48" t="s">
        <v>190</v>
      </c>
      <c r="F142" s="50">
        <v>37625585.87</v>
      </c>
      <c r="G142" s="50">
        <v>12586126.11</v>
      </c>
      <c r="H142" s="50">
        <v>16471362.76</v>
      </c>
      <c r="I142" s="50">
        <v>8568097</v>
      </c>
      <c r="J142" s="50">
        <v>37811953.43</v>
      </c>
      <c r="K142" s="50">
        <v>12972504.43</v>
      </c>
      <c r="L142" s="50">
        <v>16271352</v>
      </c>
      <c r="M142" s="50">
        <v>8568097</v>
      </c>
      <c r="N142" s="50">
        <f t="shared" si="15"/>
        <v>100.49532135032773</v>
      </c>
      <c r="O142" s="50">
        <f t="shared" si="16"/>
        <v>103.06987484968082</v>
      </c>
      <c r="P142" s="50">
        <f t="shared" si="17"/>
        <v>98.78570605896849</v>
      </c>
      <c r="Q142" s="50">
        <f t="shared" si="18"/>
        <v>100</v>
      </c>
      <c r="R142" s="50">
        <f t="shared" si="19"/>
        <v>34.307945644796064</v>
      </c>
      <c r="S142" s="50">
        <f t="shared" si="20"/>
        <v>43.03229673156825</v>
      </c>
      <c r="T142" s="50">
        <f t="shared" si="21"/>
        <v>22.659757623635684</v>
      </c>
      <c r="U142" s="50">
        <v>108.78</v>
      </c>
      <c r="V142" s="50">
        <v>117.98</v>
      </c>
      <c r="W142" s="50">
        <v>106.1</v>
      </c>
      <c r="X142" s="50">
        <v>101.65</v>
      </c>
    </row>
    <row r="143" spans="1:24" ht="13.5">
      <c r="A143" s="49" t="s">
        <v>64</v>
      </c>
      <c r="B143" s="49">
        <v>1016072</v>
      </c>
      <c r="C143" s="49"/>
      <c r="D143" s="49">
        <v>2</v>
      </c>
      <c r="E143" s="48" t="s">
        <v>191</v>
      </c>
      <c r="F143" s="50">
        <v>25553503.17</v>
      </c>
      <c r="G143" s="50">
        <v>10473552.83</v>
      </c>
      <c r="H143" s="50">
        <v>8275286.34</v>
      </c>
      <c r="I143" s="50">
        <v>6804664</v>
      </c>
      <c r="J143" s="50">
        <v>25425983.41</v>
      </c>
      <c r="K143" s="50">
        <v>10707081.46</v>
      </c>
      <c r="L143" s="50">
        <v>7914237.95</v>
      </c>
      <c r="M143" s="50">
        <v>6804664</v>
      </c>
      <c r="N143" s="50">
        <f t="shared" si="15"/>
        <v>99.50096955727889</v>
      </c>
      <c r="O143" s="50">
        <f t="shared" si="16"/>
        <v>102.22969830572765</v>
      </c>
      <c r="P143" s="50">
        <f t="shared" si="17"/>
        <v>95.637028434233</v>
      </c>
      <c r="Q143" s="50">
        <f t="shared" si="18"/>
        <v>100</v>
      </c>
      <c r="R143" s="50">
        <f t="shared" si="19"/>
        <v>42.110785991423725</v>
      </c>
      <c r="S143" s="50">
        <f t="shared" si="20"/>
        <v>31.126575607248064</v>
      </c>
      <c r="T143" s="50">
        <f t="shared" si="21"/>
        <v>26.76263840132821</v>
      </c>
      <c r="U143" s="50">
        <v>102.76</v>
      </c>
      <c r="V143" s="50">
        <v>104.54</v>
      </c>
      <c r="W143" s="50">
        <v>101.06</v>
      </c>
      <c r="X143" s="50">
        <v>102.02</v>
      </c>
    </row>
    <row r="144" spans="1:24" ht="13.5">
      <c r="A144" s="49" t="s">
        <v>64</v>
      </c>
      <c r="B144" s="49">
        <v>1016082</v>
      </c>
      <c r="C144" s="49"/>
      <c r="D144" s="49">
        <v>2</v>
      </c>
      <c r="E144" s="48" t="s">
        <v>192</v>
      </c>
      <c r="F144" s="50">
        <v>23655123</v>
      </c>
      <c r="G144" s="50">
        <v>4980377.28</v>
      </c>
      <c r="H144" s="50">
        <v>10251992.72</v>
      </c>
      <c r="I144" s="50">
        <v>8422753</v>
      </c>
      <c r="J144" s="50">
        <v>23471697.72</v>
      </c>
      <c r="K144" s="50">
        <v>5034722.18</v>
      </c>
      <c r="L144" s="50">
        <v>10014222.54</v>
      </c>
      <c r="M144" s="50">
        <v>8422753</v>
      </c>
      <c r="N144" s="50">
        <f t="shared" si="15"/>
        <v>99.22458538896628</v>
      </c>
      <c r="O144" s="50">
        <f t="shared" si="16"/>
        <v>101.09118038543457</v>
      </c>
      <c r="P144" s="50">
        <f t="shared" si="17"/>
        <v>97.68074181777216</v>
      </c>
      <c r="Q144" s="50">
        <f t="shared" si="18"/>
        <v>100</v>
      </c>
      <c r="R144" s="50">
        <f t="shared" si="19"/>
        <v>21.450183280564165</v>
      </c>
      <c r="S144" s="50">
        <f t="shared" si="20"/>
        <v>42.66509674528988</v>
      </c>
      <c r="T144" s="50">
        <f t="shared" si="21"/>
        <v>35.88471997414595</v>
      </c>
      <c r="U144" s="50">
        <v>108.48</v>
      </c>
      <c r="V144" s="50">
        <v>100.56</v>
      </c>
      <c r="W144" s="50">
        <v>119.2</v>
      </c>
      <c r="X144" s="50">
        <v>102.36</v>
      </c>
    </row>
    <row r="145" spans="1:24" ht="13.5">
      <c r="A145" s="49" t="s">
        <v>64</v>
      </c>
      <c r="B145" s="49">
        <v>1016092</v>
      </c>
      <c r="C145" s="49"/>
      <c r="D145" s="49">
        <v>2</v>
      </c>
      <c r="E145" s="48" t="s">
        <v>185</v>
      </c>
      <c r="F145" s="50">
        <v>56059263.16</v>
      </c>
      <c r="G145" s="50">
        <v>23322612.78</v>
      </c>
      <c r="H145" s="50">
        <v>23029938.38</v>
      </c>
      <c r="I145" s="50">
        <v>9706712</v>
      </c>
      <c r="J145" s="50">
        <v>56846301.54</v>
      </c>
      <c r="K145" s="50">
        <v>24588046.03</v>
      </c>
      <c r="L145" s="50">
        <v>22551543.51</v>
      </c>
      <c r="M145" s="50">
        <v>9706712</v>
      </c>
      <c r="N145" s="50">
        <f t="shared" si="15"/>
        <v>101.40393993005883</v>
      </c>
      <c r="O145" s="50">
        <f t="shared" si="16"/>
        <v>105.42577824335855</v>
      </c>
      <c r="P145" s="50">
        <f t="shared" si="17"/>
        <v>97.92272622659098</v>
      </c>
      <c r="Q145" s="50">
        <f t="shared" si="18"/>
        <v>100</v>
      </c>
      <c r="R145" s="50">
        <f t="shared" si="19"/>
        <v>43.25355452139411</v>
      </c>
      <c r="S145" s="50">
        <f t="shared" si="20"/>
        <v>39.67108307676194</v>
      </c>
      <c r="T145" s="50">
        <f t="shared" si="21"/>
        <v>17.075362401843954</v>
      </c>
      <c r="U145" s="50">
        <v>113.1</v>
      </c>
      <c r="V145" s="50">
        <v>114.78</v>
      </c>
      <c r="W145" s="50">
        <v>115.93</v>
      </c>
      <c r="X145" s="50">
        <v>103.38</v>
      </c>
    </row>
    <row r="146" spans="1:24" ht="13.5">
      <c r="A146" s="49" t="s">
        <v>64</v>
      </c>
      <c r="B146" s="49">
        <v>1016102</v>
      </c>
      <c r="C146" s="49"/>
      <c r="D146" s="49">
        <v>2</v>
      </c>
      <c r="E146" s="48" t="s">
        <v>193</v>
      </c>
      <c r="F146" s="50">
        <v>44537321.34</v>
      </c>
      <c r="G146" s="50">
        <v>21885346.52</v>
      </c>
      <c r="H146" s="50">
        <v>15072306.82</v>
      </c>
      <c r="I146" s="50">
        <v>7579668</v>
      </c>
      <c r="J146" s="50">
        <v>44263682.35</v>
      </c>
      <c r="K146" s="50">
        <v>22458757.66</v>
      </c>
      <c r="L146" s="50">
        <v>14225256.69</v>
      </c>
      <c r="M146" s="50">
        <v>7579668</v>
      </c>
      <c r="N146" s="50">
        <f t="shared" si="15"/>
        <v>99.38559621062294</v>
      </c>
      <c r="O146" s="50">
        <f t="shared" si="16"/>
        <v>102.62006881854025</v>
      </c>
      <c r="P146" s="50">
        <f t="shared" si="17"/>
        <v>94.3800896563755</v>
      </c>
      <c r="Q146" s="50">
        <f t="shared" si="18"/>
        <v>100</v>
      </c>
      <c r="R146" s="50">
        <f t="shared" si="19"/>
        <v>50.738565947620486</v>
      </c>
      <c r="S146" s="50">
        <f t="shared" si="20"/>
        <v>32.137535638175386</v>
      </c>
      <c r="T146" s="50">
        <f t="shared" si="21"/>
        <v>17.123898414204124</v>
      </c>
      <c r="U146" s="50">
        <v>111.43</v>
      </c>
      <c r="V146" s="50">
        <v>110.79</v>
      </c>
      <c r="W146" s="50">
        <v>115.63</v>
      </c>
      <c r="X146" s="50">
        <v>106.01</v>
      </c>
    </row>
    <row r="147" spans="1:24" ht="13.5">
      <c r="A147" s="49" t="s">
        <v>64</v>
      </c>
      <c r="B147" s="49">
        <v>1016112</v>
      </c>
      <c r="C147" s="49"/>
      <c r="D147" s="49">
        <v>2</v>
      </c>
      <c r="E147" s="48" t="s">
        <v>194</v>
      </c>
      <c r="F147" s="50">
        <v>19059310.22</v>
      </c>
      <c r="G147" s="50">
        <v>4252651.65</v>
      </c>
      <c r="H147" s="50">
        <v>8939870.57</v>
      </c>
      <c r="I147" s="50">
        <v>5866788</v>
      </c>
      <c r="J147" s="50">
        <v>19012186.57</v>
      </c>
      <c r="K147" s="50">
        <v>4413710.93</v>
      </c>
      <c r="L147" s="50">
        <v>8731687.64</v>
      </c>
      <c r="M147" s="50">
        <v>5866788</v>
      </c>
      <c r="N147" s="50">
        <f t="shared" si="15"/>
        <v>99.75275259463194</v>
      </c>
      <c r="O147" s="50">
        <f t="shared" si="16"/>
        <v>103.78726717482255</v>
      </c>
      <c r="P147" s="50">
        <f t="shared" si="17"/>
        <v>97.67129816511427</v>
      </c>
      <c r="Q147" s="50">
        <f t="shared" si="18"/>
        <v>100</v>
      </c>
      <c r="R147" s="50">
        <f t="shared" si="19"/>
        <v>23.215167354630058</v>
      </c>
      <c r="S147" s="50">
        <f t="shared" si="20"/>
        <v>45.926793364094365</v>
      </c>
      <c r="T147" s="50">
        <f t="shared" si="21"/>
        <v>30.85803928127558</v>
      </c>
      <c r="U147" s="50">
        <v>115.64</v>
      </c>
      <c r="V147" s="50">
        <v>121.4</v>
      </c>
      <c r="W147" s="50">
        <v>123.6</v>
      </c>
      <c r="X147" s="50">
        <v>102.2</v>
      </c>
    </row>
    <row r="148" spans="1:24" ht="13.5">
      <c r="A148" s="49" t="s">
        <v>64</v>
      </c>
      <c r="B148" s="49">
        <v>1017012</v>
      </c>
      <c r="C148" s="49"/>
      <c r="D148" s="49">
        <v>2</v>
      </c>
      <c r="E148" s="48" t="s">
        <v>195</v>
      </c>
      <c r="F148" s="50">
        <v>22544007.01</v>
      </c>
      <c r="G148" s="50">
        <v>5568793.88</v>
      </c>
      <c r="H148" s="50">
        <v>8163891.13</v>
      </c>
      <c r="I148" s="50">
        <v>8811322</v>
      </c>
      <c r="J148" s="50">
        <v>22580566.98</v>
      </c>
      <c r="K148" s="50">
        <v>5852324.49</v>
      </c>
      <c r="L148" s="50">
        <v>7916920.49</v>
      </c>
      <c r="M148" s="50">
        <v>8811322</v>
      </c>
      <c r="N148" s="50">
        <f t="shared" si="15"/>
        <v>100.16217156951637</v>
      </c>
      <c r="O148" s="50">
        <f t="shared" si="16"/>
        <v>105.09141864665317</v>
      </c>
      <c r="P148" s="50">
        <f t="shared" si="17"/>
        <v>96.97484157900573</v>
      </c>
      <c r="Q148" s="50">
        <f t="shared" si="18"/>
        <v>100</v>
      </c>
      <c r="R148" s="50">
        <f t="shared" si="19"/>
        <v>25.917526761766013</v>
      </c>
      <c r="S148" s="50">
        <f t="shared" si="20"/>
        <v>35.060769275688045</v>
      </c>
      <c r="T148" s="50">
        <f t="shared" si="21"/>
        <v>39.02170396254594</v>
      </c>
      <c r="U148" s="50">
        <v>103.87</v>
      </c>
      <c r="V148" s="50">
        <v>111.98</v>
      </c>
      <c r="W148" s="50">
        <v>98.89</v>
      </c>
      <c r="X148" s="50">
        <v>103.56</v>
      </c>
    </row>
    <row r="149" spans="1:24" ht="13.5">
      <c r="A149" s="49" t="s">
        <v>64</v>
      </c>
      <c r="B149" s="49">
        <v>1017022</v>
      </c>
      <c r="C149" s="49"/>
      <c r="D149" s="49">
        <v>2</v>
      </c>
      <c r="E149" s="48" t="s">
        <v>196</v>
      </c>
      <c r="F149" s="50">
        <v>20584787.21</v>
      </c>
      <c r="G149" s="50">
        <v>8001893.96</v>
      </c>
      <c r="H149" s="50">
        <v>6925884.25</v>
      </c>
      <c r="I149" s="50">
        <v>5657009</v>
      </c>
      <c r="J149" s="50">
        <v>20305703.1</v>
      </c>
      <c r="K149" s="50">
        <v>8299788.7</v>
      </c>
      <c r="L149" s="50">
        <v>6348905.4</v>
      </c>
      <c r="M149" s="50">
        <v>5657009</v>
      </c>
      <c r="N149" s="50">
        <f t="shared" si="15"/>
        <v>98.64422154500377</v>
      </c>
      <c r="O149" s="50">
        <f t="shared" si="16"/>
        <v>103.72280289502862</v>
      </c>
      <c r="P149" s="50">
        <f t="shared" si="17"/>
        <v>91.66923920220007</v>
      </c>
      <c r="Q149" s="50">
        <f t="shared" si="18"/>
        <v>100</v>
      </c>
      <c r="R149" s="50">
        <f t="shared" si="19"/>
        <v>40.87417539361146</v>
      </c>
      <c r="S149" s="50">
        <f t="shared" si="20"/>
        <v>31.266611989416905</v>
      </c>
      <c r="T149" s="50">
        <f t="shared" si="21"/>
        <v>27.85921261697163</v>
      </c>
      <c r="U149" s="50">
        <v>107.02</v>
      </c>
      <c r="V149" s="50">
        <v>107.36</v>
      </c>
      <c r="W149" s="50">
        <v>107.88</v>
      </c>
      <c r="X149" s="50">
        <v>105.56</v>
      </c>
    </row>
    <row r="150" spans="1:24" ht="13.5">
      <c r="A150" s="49" t="s">
        <v>64</v>
      </c>
      <c r="B150" s="49">
        <v>1017032</v>
      </c>
      <c r="C150" s="49"/>
      <c r="D150" s="49">
        <v>2</v>
      </c>
      <c r="E150" s="48" t="s">
        <v>197</v>
      </c>
      <c r="F150" s="50">
        <v>18343194.42</v>
      </c>
      <c r="G150" s="50">
        <v>5031774</v>
      </c>
      <c r="H150" s="50">
        <v>7196367.42</v>
      </c>
      <c r="I150" s="50">
        <v>6115053</v>
      </c>
      <c r="J150" s="50">
        <v>17539215.47</v>
      </c>
      <c r="K150" s="50">
        <v>4902081.14</v>
      </c>
      <c r="L150" s="50">
        <v>6522081.33</v>
      </c>
      <c r="M150" s="50">
        <v>6115053</v>
      </c>
      <c r="N150" s="50">
        <f t="shared" si="15"/>
        <v>95.61701778004704</v>
      </c>
      <c r="O150" s="50">
        <f t="shared" si="16"/>
        <v>97.42252215620177</v>
      </c>
      <c r="P150" s="50">
        <f t="shared" si="17"/>
        <v>90.63018811232403</v>
      </c>
      <c r="Q150" s="50">
        <f t="shared" si="18"/>
        <v>100</v>
      </c>
      <c r="R150" s="50">
        <f t="shared" si="19"/>
        <v>27.949261176389435</v>
      </c>
      <c r="S150" s="50">
        <f t="shared" si="20"/>
        <v>37.18570731487798</v>
      </c>
      <c r="T150" s="50">
        <f t="shared" si="21"/>
        <v>34.865031508732585</v>
      </c>
      <c r="U150" s="50">
        <v>106.58</v>
      </c>
      <c r="V150" s="50">
        <v>110.55</v>
      </c>
      <c r="W150" s="50">
        <v>102.06</v>
      </c>
      <c r="X150" s="50">
        <v>108.59</v>
      </c>
    </row>
    <row r="151" spans="1:24" ht="13.5">
      <c r="A151" s="49" t="s">
        <v>64</v>
      </c>
      <c r="B151" s="49">
        <v>1017042</v>
      </c>
      <c r="C151" s="49"/>
      <c r="D151" s="49">
        <v>2</v>
      </c>
      <c r="E151" s="48" t="s">
        <v>198</v>
      </c>
      <c r="F151" s="50">
        <v>24327525.93</v>
      </c>
      <c r="G151" s="50">
        <v>6342547</v>
      </c>
      <c r="H151" s="50">
        <v>9395567.93</v>
      </c>
      <c r="I151" s="50">
        <v>8589411</v>
      </c>
      <c r="J151" s="50">
        <v>24061951.63</v>
      </c>
      <c r="K151" s="50">
        <v>6498033.57</v>
      </c>
      <c r="L151" s="50">
        <v>8974507.06</v>
      </c>
      <c r="M151" s="50">
        <v>8589411</v>
      </c>
      <c r="N151" s="50">
        <f t="shared" si="15"/>
        <v>98.90833823067679</v>
      </c>
      <c r="O151" s="50">
        <f t="shared" si="16"/>
        <v>102.45148471111054</v>
      </c>
      <c r="P151" s="50">
        <f t="shared" si="17"/>
        <v>95.51851603716733</v>
      </c>
      <c r="Q151" s="50">
        <f t="shared" si="18"/>
        <v>100</v>
      </c>
      <c r="R151" s="50">
        <f t="shared" si="19"/>
        <v>27.00543027398647</v>
      </c>
      <c r="S151" s="50">
        <f t="shared" si="20"/>
        <v>37.297502704688135</v>
      </c>
      <c r="T151" s="50">
        <f t="shared" si="21"/>
        <v>35.6970670213254</v>
      </c>
      <c r="U151" s="50">
        <v>103.09</v>
      </c>
      <c r="V151" s="50">
        <v>103.55</v>
      </c>
      <c r="W151" s="50">
        <v>95.21</v>
      </c>
      <c r="X151" s="50">
        <v>112.43</v>
      </c>
    </row>
    <row r="152" spans="1:24" ht="13.5">
      <c r="A152" s="49" t="s">
        <v>64</v>
      </c>
      <c r="B152" s="49">
        <v>1017052</v>
      </c>
      <c r="C152" s="49"/>
      <c r="D152" s="49">
        <v>2</v>
      </c>
      <c r="E152" s="48" t="s">
        <v>199</v>
      </c>
      <c r="F152" s="50">
        <v>25889385.99</v>
      </c>
      <c r="G152" s="50">
        <v>6914605.66</v>
      </c>
      <c r="H152" s="50">
        <v>11571316.33</v>
      </c>
      <c r="I152" s="50">
        <v>7403464</v>
      </c>
      <c r="J152" s="50">
        <v>24955309.03</v>
      </c>
      <c r="K152" s="50">
        <v>7048093.46</v>
      </c>
      <c r="L152" s="50">
        <v>10503751.57</v>
      </c>
      <c r="M152" s="50">
        <v>7403464</v>
      </c>
      <c r="N152" s="50">
        <f t="shared" si="15"/>
        <v>96.39204668522926</v>
      </c>
      <c r="O152" s="50">
        <f t="shared" si="16"/>
        <v>101.930519346493</v>
      </c>
      <c r="P152" s="50">
        <f t="shared" si="17"/>
        <v>90.77404221305217</v>
      </c>
      <c r="Q152" s="50">
        <f t="shared" si="18"/>
        <v>100</v>
      </c>
      <c r="R152" s="50">
        <f t="shared" si="19"/>
        <v>28.242861875712062</v>
      </c>
      <c r="S152" s="50">
        <f t="shared" si="20"/>
        <v>42.09024844121515</v>
      </c>
      <c r="T152" s="50">
        <f t="shared" si="21"/>
        <v>29.666889683072778</v>
      </c>
      <c r="U152" s="50">
        <v>107.31</v>
      </c>
      <c r="V152" s="50">
        <v>98.34</v>
      </c>
      <c r="W152" s="50">
        <v>119.06</v>
      </c>
      <c r="X152" s="50">
        <v>101.89</v>
      </c>
    </row>
    <row r="153" spans="1:24" ht="13.5">
      <c r="A153" s="49" t="s">
        <v>64</v>
      </c>
      <c r="B153" s="49">
        <v>1017062</v>
      </c>
      <c r="C153" s="49"/>
      <c r="D153" s="49">
        <v>2</v>
      </c>
      <c r="E153" s="48" t="s">
        <v>200</v>
      </c>
      <c r="F153" s="50">
        <v>19992336.25</v>
      </c>
      <c r="G153" s="50">
        <v>5520854.98</v>
      </c>
      <c r="H153" s="50">
        <v>7164519.27</v>
      </c>
      <c r="I153" s="50">
        <v>7306962</v>
      </c>
      <c r="J153" s="50">
        <v>20169572.89</v>
      </c>
      <c r="K153" s="50">
        <v>5728841.31</v>
      </c>
      <c r="L153" s="50">
        <v>7133769.58</v>
      </c>
      <c r="M153" s="50">
        <v>7306962</v>
      </c>
      <c r="N153" s="50">
        <f t="shared" si="15"/>
        <v>100.88652290449546</v>
      </c>
      <c r="O153" s="50">
        <f t="shared" si="16"/>
        <v>103.76728479109588</v>
      </c>
      <c r="P153" s="50">
        <f t="shared" si="17"/>
        <v>99.57080595583352</v>
      </c>
      <c r="Q153" s="50">
        <f t="shared" si="18"/>
        <v>100</v>
      </c>
      <c r="R153" s="50">
        <f t="shared" si="19"/>
        <v>28.403384351486878</v>
      </c>
      <c r="S153" s="50">
        <f t="shared" si="20"/>
        <v>35.368967002453964</v>
      </c>
      <c r="T153" s="50">
        <f t="shared" si="21"/>
        <v>36.22764864605916</v>
      </c>
      <c r="U153" s="50">
        <v>106.32</v>
      </c>
      <c r="V153" s="50">
        <v>117.12</v>
      </c>
      <c r="W153" s="50">
        <v>101.19</v>
      </c>
      <c r="X153" s="50">
        <v>103.94</v>
      </c>
    </row>
    <row r="154" spans="1:24" ht="13.5">
      <c r="A154" s="49" t="s">
        <v>64</v>
      </c>
      <c r="B154" s="49">
        <v>1017072</v>
      </c>
      <c r="C154" s="49"/>
      <c r="D154" s="49">
        <v>2</v>
      </c>
      <c r="E154" s="48" t="s">
        <v>201</v>
      </c>
      <c r="F154" s="50">
        <v>30983249.37</v>
      </c>
      <c r="G154" s="50">
        <v>6532738.81</v>
      </c>
      <c r="H154" s="50">
        <v>13119593.56</v>
      </c>
      <c r="I154" s="50">
        <v>11330917</v>
      </c>
      <c r="J154" s="50">
        <v>30283210.59</v>
      </c>
      <c r="K154" s="50">
        <v>6302501.1</v>
      </c>
      <c r="L154" s="50">
        <v>12649792.49</v>
      </c>
      <c r="M154" s="50">
        <v>11330917</v>
      </c>
      <c r="N154" s="50">
        <f t="shared" si="15"/>
        <v>97.74058953068419</v>
      </c>
      <c r="O154" s="50">
        <f t="shared" si="16"/>
        <v>96.47563270633806</v>
      </c>
      <c r="P154" s="50">
        <f t="shared" si="17"/>
        <v>96.41908822974237</v>
      </c>
      <c r="Q154" s="50">
        <f t="shared" si="18"/>
        <v>100</v>
      </c>
      <c r="R154" s="50">
        <f t="shared" si="19"/>
        <v>20.811865641753275</v>
      </c>
      <c r="S154" s="50">
        <f t="shared" si="20"/>
        <v>41.77163597765015</v>
      </c>
      <c r="T154" s="50">
        <f t="shared" si="21"/>
        <v>37.41649838059657</v>
      </c>
      <c r="U154" s="50">
        <v>109.86</v>
      </c>
      <c r="V154" s="50">
        <v>102.02</v>
      </c>
      <c r="W154" s="50">
        <v>120.77</v>
      </c>
      <c r="X154" s="50">
        <v>103.82</v>
      </c>
    </row>
    <row r="155" spans="1:24" ht="13.5">
      <c r="A155" s="49" t="s">
        <v>64</v>
      </c>
      <c r="B155" s="49">
        <v>1017082</v>
      </c>
      <c r="C155" s="49"/>
      <c r="D155" s="49">
        <v>2</v>
      </c>
      <c r="E155" s="48" t="s">
        <v>202</v>
      </c>
      <c r="F155" s="50">
        <v>15162471.7</v>
      </c>
      <c r="G155" s="50">
        <v>4072201.5</v>
      </c>
      <c r="H155" s="50">
        <v>4855053.2</v>
      </c>
      <c r="I155" s="50">
        <v>6235217</v>
      </c>
      <c r="J155" s="50">
        <v>14504823.41</v>
      </c>
      <c r="K155" s="50">
        <v>3689009.58</v>
      </c>
      <c r="L155" s="50">
        <v>4580596.83</v>
      </c>
      <c r="M155" s="50">
        <v>6235217</v>
      </c>
      <c r="N155" s="50">
        <f t="shared" si="15"/>
        <v>95.66265775783774</v>
      </c>
      <c r="O155" s="50">
        <f t="shared" si="16"/>
        <v>90.59005503534145</v>
      </c>
      <c r="P155" s="50">
        <f t="shared" si="17"/>
        <v>94.34699562097487</v>
      </c>
      <c r="Q155" s="50">
        <f t="shared" si="18"/>
        <v>100</v>
      </c>
      <c r="R155" s="50">
        <f t="shared" si="19"/>
        <v>25.432985123119124</v>
      </c>
      <c r="S155" s="50">
        <f t="shared" si="20"/>
        <v>31.57981797173772</v>
      </c>
      <c r="T155" s="50">
        <f t="shared" si="21"/>
        <v>42.98719690514316</v>
      </c>
      <c r="U155" s="50">
        <v>108.66</v>
      </c>
      <c r="V155" s="50">
        <v>108.8</v>
      </c>
      <c r="W155" s="50">
        <v>100.03</v>
      </c>
      <c r="X155" s="50">
        <v>115.93</v>
      </c>
    </row>
    <row r="156" spans="1:24" ht="13.5">
      <c r="A156" s="49" t="s">
        <v>64</v>
      </c>
      <c r="B156" s="49">
        <v>1017093</v>
      </c>
      <c r="C156" s="49"/>
      <c r="D156" s="49">
        <v>3</v>
      </c>
      <c r="E156" s="48" t="s">
        <v>203</v>
      </c>
      <c r="F156" s="50">
        <v>132297780.05</v>
      </c>
      <c r="G156" s="50">
        <v>72102078.71</v>
      </c>
      <c r="H156" s="50">
        <v>37837602.34</v>
      </c>
      <c r="I156" s="50">
        <v>22358099</v>
      </c>
      <c r="J156" s="50">
        <v>132805214.55</v>
      </c>
      <c r="K156" s="50">
        <v>73110875.2</v>
      </c>
      <c r="L156" s="50">
        <v>37336240.35</v>
      </c>
      <c r="M156" s="50">
        <v>22358099</v>
      </c>
      <c r="N156" s="50">
        <f t="shared" si="15"/>
        <v>100.38355481082768</v>
      </c>
      <c r="O156" s="50">
        <f t="shared" si="16"/>
        <v>101.39912261622506</v>
      </c>
      <c r="P156" s="50">
        <f t="shared" si="17"/>
        <v>98.67496363671546</v>
      </c>
      <c r="Q156" s="50">
        <f t="shared" si="18"/>
        <v>100</v>
      </c>
      <c r="R156" s="50">
        <f t="shared" si="19"/>
        <v>55.051208228329315</v>
      </c>
      <c r="S156" s="50">
        <f t="shared" si="20"/>
        <v>28.113534906374653</v>
      </c>
      <c r="T156" s="50">
        <f t="shared" si="21"/>
        <v>16.83525686529603</v>
      </c>
      <c r="U156" s="50">
        <v>106.66</v>
      </c>
      <c r="V156" s="50">
        <v>108.01</v>
      </c>
      <c r="W156" s="50">
        <v>105.1</v>
      </c>
      <c r="X156" s="50">
        <v>104.95</v>
      </c>
    </row>
    <row r="157" spans="1:24" ht="13.5">
      <c r="A157" s="49" t="s">
        <v>64</v>
      </c>
      <c r="B157" s="49">
        <v>1017102</v>
      </c>
      <c r="C157" s="49"/>
      <c r="D157" s="49">
        <v>2</v>
      </c>
      <c r="E157" s="48" t="s">
        <v>204</v>
      </c>
      <c r="F157" s="50">
        <v>29371917.81</v>
      </c>
      <c r="G157" s="50">
        <v>7127929</v>
      </c>
      <c r="H157" s="50">
        <v>10813516.81</v>
      </c>
      <c r="I157" s="50">
        <v>11430472</v>
      </c>
      <c r="J157" s="50">
        <v>29552754.19</v>
      </c>
      <c r="K157" s="50">
        <v>7395010.58</v>
      </c>
      <c r="L157" s="50">
        <v>10727271.61</v>
      </c>
      <c r="M157" s="50">
        <v>11430472</v>
      </c>
      <c r="N157" s="50">
        <f t="shared" si="15"/>
        <v>100.61567780888463</v>
      </c>
      <c r="O157" s="50">
        <f t="shared" si="16"/>
        <v>103.7469730688956</v>
      </c>
      <c r="P157" s="50">
        <f t="shared" si="17"/>
        <v>99.20243153531473</v>
      </c>
      <c r="Q157" s="50">
        <f t="shared" si="18"/>
        <v>100</v>
      </c>
      <c r="R157" s="50">
        <f t="shared" si="19"/>
        <v>25.0230842528454</v>
      </c>
      <c r="S157" s="50">
        <f t="shared" si="20"/>
        <v>36.29872038671059</v>
      </c>
      <c r="T157" s="50">
        <f t="shared" si="21"/>
        <v>38.678195360444</v>
      </c>
      <c r="U157" s="50">
        <v>112.66</v>
      </c>
      <c r="V157" s="50">
        <v>108.16</v>
      </c>
      <c r="W157" s="50">
        <v>124.64</v>
      </c>
      <c r="X157" s="50">
        <v>105.95</v>
      </c>
    </row>
    <row r="158" spans="1:24" ht="13.5">
      <c r="A158" s="49" t="s">
        <v>64</v>
      </c>
      <c r="B158" s="49">
        <v>1018012</v>
      </c>
      <c r="C158" s="49"/>
      <c r="D158" s="49">
        <v>2</v>
      </c>
      <c r="E158" s="48" t="s">
        <v>205</v>
      </c>
      <c r="F158" s="50">
        <v>17765657.79</v>
      </c>
      <c r="G158" s="50">
        <v>5613840.56</v>
      </c>
      <c r="H158" s="50">
        <v>5512208.23</v>
      </c>
      <c r="I158" s="50">
        <v>6639609</v>
      </c>
      <c r="J158" s="50">
        <v>17961704.97</v>
      </c>
      <c r="K158" s="50">
        <v>5849426.9</v>
      </c>
      <c r="L158" s="50">
        <v>5472669.07</v>
      </c>
      <c r="M158" s="50">
        <v>6639609</v>
      </c>
      <c r="N158" s="50">
        <f t="shared" si="15"/>
        <v>101.10351770994008</v>
      </c>
      <c r="O158" s="50">
        <f t="shared" si="16"/>
        <v>104.19652709196288</v>
      </c>
      <c r="P158" s="50">
        <f t="shared" si="17"/>
        <v>99.2826983606169</v>
      </c>
      <c r="Q158" s="50">
        <f t="shared" si="18"/>
        <v>100</v>
      </c>
      <c r="R158" s="50">
        <f t="shared" si="19"/>
        <v>32.56610054429594</v>
      </c>
      <c r="S158" s="50">
        <f t="shared" si="20"/>
        <v>30.468538922894915</v>
      </c>
      <c r="T158" s="50">
        <f t="shared" si="21"/>
        <v>36.96536053280916</v>
      </c>
      <c r="U158" s="50">
        <v>113.69</v>
      </c>
      <c r="V158" s="50">
        <v>121.11</v>
      </c>
      <c r="W158" s="50">
        <v>105.71</v>
      </c>
      <c r="X158" s="50">
        <v>114.63</v>
      </c>
    </row>
    <row r="159" spans="1:24" ht="13.5">
      <c r="A159" s="49" t="s">
        <v>64</v>
      </c>
      <c r="B159" s="49">
        <v>1018022</v>
      </c>
      <c r="C159" s="49"/>
      <c r="D159" s="49">
        <v>2</v>
      </c>
      <c r="E159" s="48" t="s">
        <v>206</v>
      </c>
      <c r="F159" s="50">
        <v>16474238.07</v>
      </c>
      <c r="G159" s="50">
        <v>4593207.4</v>
      </c>
      <c r="H159" s="50">
        <v>5325543.67</v>
      </c>
      <c r="I159" s="50">
        <v>6555487</v>
      </c>
      <c r="J159" s="50">
        <v>16351257.37</v>
      </c>
      <c r="K159" s="50">
        <v>4550987.1</v>
      </c>
      <c r="L159" s="50">
        <v>5244783.27</v>
      </c>
      <c r="M159" s="50">
        <v>6555487</v>
      </c>
      <c r="N159" s="50">
        <f t="shared" si="15"/>
        <v>99.25349688721597</v>
      </c>
      <c r="O159" s="50">
        <f t="shared" si="16"/>
        <v>99.08081006749225</v>
      </c>
      <c r="P159" s="50">
        <f t="shared" si="17"/>
        <v>98.48352759822548</v>
      </c>
      <c r="Q159" s="50">
        <f t="shared" si="18"/>
        <v>100</v>
      </c>
      <c r="R159" s="50">
        <f t="shared" si="19"/>
        <v>27.832643062360408</v>
      </c>
      <c r="S159" s="50">
        <f t="shared" si="20"/>
        <v>32.07571840696921</v>
      </c>
      <c r="T159" s="50">
        <f t="shared" si="21"/>
        <v>40.09163853067038</v>
      </c>
      <c r="U159" s="50">
        <v>101.16</v>
      </c>
      <c r="V159" s="50">
        <v>101.24</v>
      </c>
      <c r="W159" s="50">
        <v>98.39</v>
      </c>
      <c r="X159" s="50">
        <v>103.45</v>
      </c>
    </row>
    <row r="160" spans="1:24" ht="13.5">
      <c r="A160" s="49" t="s">
        <v>64</v>
      </c>
      <c r="B160" s="49">
        <v>1018032</v>
      </c>
      <c r="C160" s="49"/>
      <c r="D160" s="49">
        <v>2</v>
      </c>
      <c r="E160" s="48" t="s">
        <v>207</v>
      </c>
      <c r="F160" s="50">
        <v>27950848.87</v>
      </c>
      <c r="G160" s="50">
        <v>7936153</v>
      </c>
      <c r="H160" s="50">
        <v>9732742.87</v>
      </c>
      <c r="I160" s="50">
        <v>10281953</v>
      </c>
      <c r="J160" s="50">
        <v>27769330.77</v>
      </c>
      <c r="K160" s="50">
        <v>8007004.68</v>
      </c>
      <c r="L160" s="50">
        <v>9480373.09</v>
      </c>
      <c r="M160" s="50">
        <v>10281953</v>
      </c>
      <c r="N160" s="50">
        <f t="shared" si="15"/>
        <v>99.35058108308536</v>
      </c>
      <c r="O160" s="50">
        <f t="shared" si="16"/>
        <v>100.89277109450889</v>
      </c>
      <c r="P160" s="50">
        <f t="shared" si="17"/>
        <v>97.40700249281322</v>
      </c>
      <c r="Q160" s="50">
        <f t="shared" si="18"/>
        <v>100</v>
      </c>
      <c r="R160" s="50">
        <f t="shared" si="19"/>
        <v>28.833985040252376</v>
      </c>
      <c r="S160" s="50">
        <f t="shared" si="20"/>
        <v>34.139724750738026</v>
      </c>
      <c r="T160" s="50">
        <f t="shared" si="21"/>
        <v>37.0262902090096</v>
      </c>
      <c r="U160" s="50">
        <v>108.2</v>
      </c>
      <c r="V160" s="50">
        <v>108.85</v>
      </c>
      <c r="W160" s="50">
        <v>113.42</v>
      </c>
      <c r="X160" s="50">
        <v>103.35</v>
      </c>
    </row>
    <row r="161" spans="1:24" ht="13.5">
      <c r="A161" s="49" t="s">
        <v>64</v>
      </c>
      <c r="B161" s="49">
        <v>1018042</v>
      </c>
      <c r="C161" s="49"/>
      <c r="D161" s="49">
        <v>2</v>
      </c>
      <c r="E161" s="48" t="s">
        <v>208</v>
      </c>
      <c r="F161" s="50">
        <v>20818514.66</v>
      </c>
      <c r="G161" s="50">
        <v>5624840</v>
      </c>
      <c r="H161" s="50">
        <v>7679396.66</v>
      </c>
      <c r="I161" s="50">
        <v>7514278</v>
      </c>
      <c r="J161" s="50">
        <v>21073418.23</v>
      </c>
      <c r="K161" s="50">
        <v>6163146.89</v>
      </c>
      <c r="L161" s="50">
        <v>7395993.34</v>
      </c>
      <c r="M161" s="50">
        <v>7514278</v>
      </c>
      <c r="N161" s="50">
        <f t="shared" si="15"/>
        <v>101.22440805294224</v>
      </c>
      <c r="O161" s="50">
        <f t="shared" si="16"/>
        <v>109.57017248490624</v>
      </c>
      <c r="P161" s="50">
        <f t="shared" si="17"/>
        <v>96.30956268379552</v>
      </c>
      <c r="Q161" s="50">
        <f t="shared" si="18"/>
        <v>100</v>
      </c>
      <c r="R161" s="50">
        <f t="shared" si="19"/>
        <v>29.246071153403</v>
      </c>
      <c r="S161" s="50">
        <f t="shared" si="20"/>
        <v>35.09631545902271</v>
      </c>
      <c r="T161" s="50">
        <f t="shared" si="21"/>
        <v>35.65761338757428</v>
      </c>
      <c r="U161" s="50">
        <v>109.97</v>
      </c>
      <c r="V161" s="50">
        <v>107.41</v>
      </c>
      <c r="W161" s="50">
        <v>116.89</v>
      </c>
      <c r="X161" s="50">
        <v>105.87</v>
      </c>
    </row>
    <row r="162" spans="1:24" ht="13.5">
      <c r="A162" s="49" t="s">
        <v>64</v>
      </c>
      <c r="B162" s="49">
        <v>1018052</v>
      </c>
      <c r="C162" s="49"/>
      <c r="D162" s="49">
        <v>2</v>
      </c>
      <c r="E162" s="48" t="s">
        <v>209</v>
      </c>
      <c r="F162" s="50">
        <v>18438180.29</v>
      </c>
      <c r="G162" s="50">
        <v>6595603.76</v>
      </c>
      <c r="H162" s="50">
        <v>5869876.53</v>
      </c>
      <c r="I162" s="50">
        <v>5972700</v>
      </c>
      <c r="J162" s="50">
        <v>18430361.74</v>
      </c>
      <c r="K162" s="50">
        <v>6722917.26</v>
      </c>
      <c r="L162" s="50">
        <v>5734744.48</v>
      </c>
      <c r="M162" s="50">
        <v>5972700</v>
      </c>
      <c r="N162" s="50">
        <f t="shared" si="15"/>
        <v>99.95759586967353</v>
      </c>
      <c r="O162" s="50">
        <f t="shared" si="16"/>
        <v>101.93027817668658</v>
      </c>
      <c r="P162" s="50">
        <f t="shared" si="17"/>
        <v>97.69787236052817</v>
      </c>
      <c r="Q162" s="50">
        <f t="shared" si="18"/>
        <v>100</v>
      </c>
      <c r="R162" s="50">
        <f t="shared" si="19"/>
        <v>36.477402640497495</v>
      </c>
      <c r="S162" s="50">
        <f t="shared" si="20"/>
        <v>31.115745642440118</v>
      </c>
      <c r="T162" s="50">
        <f t="shared" si="21"/>
        <v>32.406851717062395</v>
      </c>
      <c r="U162" s="50">
        <v>104.65</v>
      </c>
      <c r="V162" s="50">
        <v>118.78</v>
      </c>
      <c r="W162" s="50">
        <v>92.77</v>
      </c>
      <c r="X162" s="50">
        <v>103.51</v>
      </c>
    </row>
    <row r="163" spans="1:24" ht="13.5">
      <c r="A163" s="49" t="s">
        <v>64</v>
      </c>
      <c r="B163" s="49">
        <v>1018062</v>
      </c>
      <c r="C163" s="49"/>
      <c r="D163" s="49">
        <v>2</v>
      </c>
      <c r="E163" s="48" t="s">
        <v>210</v>
      </c>
      <c r="F163" s="50">
        <v>22804624.39</v>
      </c>
      <c r="G163" s="50">
        <v>6660539.65</v>
      </c>
      <c r="H163" s="50">
        <v>7882374.74</v>
      </c>
      <c r="I163" s="50">
        <v>8261710</v>
      </c>
      <c r="J163" s="50">
        <v>22655486.58</v>
      </c>
      <c r="K163" s="50">
        <v>7248590.05</v>
      </c>
      <c r="L163" s="50">
        <v>7145186.53</v>
      </c>
      <c r="M163" s="50">
        <v>8261710</v>
      </c>
      <c r="N163" s="50">
        <f t="shared" si="15"/>
        <v>99.34601944127876</v>
      </c>
      <c r="O163" s="50">
        <f t="shared" si="16"/>
        <v>108.8288701952251</v>
      </c>
      <c r="P163" s="50">
        <f t="shared" si="17"/>
        <v>90.64763812536017</v>
      </c>
      <c r="Q163" s="50">
        <f t="shared" si="18"/>
        <v>100</v>
      </c>
      <c r="R163" s="50">
        <f t="shared" si="19"/>
        <v>31.994854863982358</v>
      </c>
      <c r="S163" s="50">
        <f t="shared" si="20"/>
        <v>31.53843774120344</v>
      </c>
      <c r="T163" s="50">
        <f t="shared" si="21"/>
        <v>36.46670739481421</v>
      </c>
      <c r="U163" s="50">
        <v>102.36</v>
      </c>
      <c r="V163" s="50">
        <v>101.7</v>
      </c>
      <c r="W163" s="50">
        <v>97.56</v>
      </c>
      <c r="X163" s="50">
        <v>107.54</v>
      </c>
    </row>
    <row r="164" spans="1:24" ht="13.5">
      <c r="A164" s="49" t="s">
        <v>64</v>
      </c>
      <c r="B164" s="49">
        <v>1018073</v>
      </c>
      <c r="C164" s="49"/>
      <c r="D164" s="49">
        <v>3</v>
      </c>
      <c r="E164" s="48" t="s">
        <v>211</v>
      </c>
      <c r="F164" s="50">
        <v>66706272.49</v>
      </c>
      <c r="G164" s="50">
        <v>35324893.84</v>
      </c>
      <c r="H164" s="50">
        <v>20080319.65</v>
      </c>
      <c r="I164" s="50">
        <v>11301059</v>
      </c>
      <c r="J164" s="50">
        <v>67084414.54</v>
      </c>
      <c r="K164" s="50">
        <v>36274167.88</v>
      </c>
      <c r="L164" s="50">
        <v>19509187.66</v>
      </c>
      <c r="M164" s="50">
        <v>11301059</v>
      </c>
      <c r="N164" s="50">
        <f t="shared" si="15"/>
        <v>100.56687630096057</v>
      </c>
      <c r="O164" s="50">
        <f t="shared" si="16"/>
        <v>102.68726650474768</v>
      </c>
      <c r="P164" s="50">
        <f t="shared" si="17"/>
        <v>97.15576245819373</v>
      </c>
      <c r="Q164" s="50">
        <f t="shared" si="18"/>
        <v>100</v>
      </c>
      <c r="R164" s="50">
        <f t="shared" si="19"/>
        <v>54.072422229117066</v>
      </c>
      <c r="S164" s="50">
        <f t="shared" si="20"/>
        <v>29.081550154048642</v>
      </c>
      <c r="T164" s="50">
        <f t="shared" si="21"/>
        <v>16.846027616834295</v>
      </c>
      <c r="U164" s="50">
        <v>103.51</v>
      </c>
      <c r="V164" s="50">
        <v>103</v>
      </c>
      <c r="W164" s="50">
        <v>104.73</v>
      </c>
      <c r="X164" s="50">
        <v>103.08</v>
      </c>
    </row>
    <row r="165" spans="1:24" ht="13.5">
      <c r="A165" s="49" t="s">
        <v>64</v>
      </c>
      <c r="B165" s="49">
        <v>1019011</v>
      </c>
      <c r="C165" s="49"/>
      <c r="D165" s="49">
        <v>1</v>
      </c>
      <c r="E165" s="48" t="s">
        <v>212</v>
      </c>
      <c r="F165" s="50">
        <v>166620103.49</v>
      </c>
      <c r="G165" s="50">
        <v>72540860</v>
      </c>
      <c r="H165" s="50">
        <v>60403203.49</v>
      </c>
      <c r="I165" s="50">
        <v>33676040</v>
      </c>
      <c r="J165" s="50">
        <v>166726092.14</v>
      </c>
      <c r="K165" s="50">
        <v>75823997.98</v>
      </c>
      <c r="L165" s="50">
        <v>57226054.16</v>
      </c>
      <c r="M165" s="50">
        <v>33676040</v>
      </c>
      <c r="N165" s="50">
        <f t="shared" si="15"/>
        <v>100.06361096157063</v>
      </c>
      <c r="O165" s="50">
        <f t="shared" si="16"/>
        <v>104.52591543579715</v>
      </c>
      <c r="P165" s="50">
        <f t="shared" si="17"/>
        <v>94.74009796429755</v>
      </c>
      <c r="Q165" s="50">
        <f t="shared" si="18"/>
        <v>100</v>
      </c>
      <c r="R165" s="50">
        <f t="shared" si="19"/>
        <v>45.47818341254622</v>
      </c>
      <c r="S165" s="50">
        <f t="shared" si="20"/>
        <v>34.323394392251004</v>
      </c>
      <c r="T165" s="50">
        <f t="shared" si="21"/>
        <v>20.198422195202784</v>
      </c>
      <c r="U165" s="50">
        <v>109.89</v>
      </c>
      <c r="V165" s="50">
        <v>106.19</v>
      </c>
      <c r="W165" s="50">
        <v>119.21</v>
      </c>
      <c r="X165" s="50">
        <v>104.22</v>
      </c>
    </row>
    <row r="166" spans="1:24" ht="13.5">
      <c r="A166" s="49" t="s">
        <v>64</v>
      </c>
      <c r="B166" s="49">
        <v>1019023</v>
      </c>
      <c r="C166" s="49"/>
      <c r="D166" s="49">
        <v>3</v>
      </c>
      <c r="E166" s="48" t="s">
        <v>213</v>
      </c>
      <c r="F166" s="50">
        <v>29417350.76</v>
      </c>
      <c r="G166" s="50">
        <v>9453000.71</v>
      </c>
      <c r="H166" s="50">
        <v>10526599.05</v>
      </c>
      <c r="I166" s="50">
        <v>9437751</v>
      </c>
      <c r="J166" s="50">
        <v>29521713.3</v>
      </c>
      <c r="K166" s="50">
        <v>9774237.73</v>
      </c>
      <c r="L166" s="50">
        <v>10309724.57</v>
      </c>
      <c r="M166" s="50">
        <v>9437751</v>
      </c>
      <c r="N166" s="50">
        <f t="shared" si="15"/>
        <v>100.35476525691058</v>
      </c>
      <c r="O166" s="50">
        <f t="shared" si="16"/>
        <v>103.39825447870932</v>
      </c>
      <c r="P166" s="50">
        <f t="shared" si="17"/>
        <v>97.93974788086945</v>
      </c>
      <c r="Q166" s="50">
        <f t="shared" si="18"/>
        <v>100</v>
      </c>
      <c r="R166" s="50">
        <f t="shared" si="19"/>
        <v>33.108639836292966</v>
      </c>
      <c r="S166" s="50">
        <f t="shared" si="20"/>
        <v>34.922514371820014</v>
      </c>
      <c r="T166" s="50">
        <f t="shared" si="21"/>
        <v>31.96884579188702</v>
      </c>
      <c r="U166" s="50">
        <v>108.1</v>
      </c>
      <c r="V166" s="50">
        <v>113.3</v>
      </c>
      <c r="W166" s="50">
        <v>98.05</v>
      </c>
      <c r="X166" s="50">
        <v>115.55</v>
      </c>
    </row>
    <row r="167" spans="1:24" ht="13.5">
      <c r="A167" s="49" t="s">
        <v>64</v>
      </c>
      <c r="B167" s="49">
        <v>1019032</v>
      </c>
      <c r="C167" s="49"/>
      <c r="D167" s="49">
        <v>2</v>
      </c>
      <c r="E167" s="48" t="s">
        <v>214</v>
      </c>
      <c r="F167" s="50">
        <v>22620714.56</v>
      </c>
      <c r="G167" s="50">
        <v>6106921.28</v>
      </c>
      <c r="H167" s="50">
        <v>10115695.28</v>
      </c>
      <c r="I167" s="50">
        <v>6398098</v>
      </c>
      <c r="J167" s="50">
        <v>22658767.25</v>
      </c>
      <c r="K167" s="50">
        <v>6462934.29</v>
      </c>
      <c r="L167" s="50">
        <v>9797734.96</v>
      </c>
      <c r="M167" s="50">
        <v>6398098</v>
      </c>
      <c r="N167" s="50">
        <f t="shared" si="15"/>
        <v>100.16822054802499</v>
      </c>
      <c r="O167" s="50">
        <f t="shared" si="16"/>
        <v>105.82966430508827</v>
      </c>
      <c r="P167" s="50">
        <f t="shared" si="17"/>
        <v>96.85676257341751</v>
      </c>
      <c r="Q167" s="50">
        <f t="shared" si="18"/>
        <v>100</v>
      </c>
      <c r="R167" s="50">
        <f t="shared" si="19"/>
        <v>28.52288572759844</v>
      </c>
      <c r="S167" s="50">
        <f t="shared" si="20"/>
        <v>43.24037072228632</v>
      </c>
      <c r="T167" s="50">
        <f t="shared" si="21"/>
        <v>28.236743550115246</v>
      </c>
      <c r="U167" s="50">
        <v>107.29</v>
      </c>
      <c r="V167" s="50">
        <v>90.24</v>
      </c>
      <c r="W167" s="50">
        <v>133.19</v>
      </c>
      <c r="X167" s="50">
        <v>96.92</v>
      </c>
    </row>
    <row r="168" spans="1:24" ht="13.5">
      <c r="A168" s="49" t="s">
        <v>64</v>
      </c>
      <c r="B168" s="49">
        <v>1019042</v>
      </c>
      <c r="C168" s="49"/>
      <c r="D168" s="49">
        <v>2</v>
      </c>
      <c r="E168" s="48" t="s">
        <v>212</v>
      </c>
      <c r="F168" s="50">
        <v>50115501.75</v>
      </c>
      <c r="G168" s="50">
        <v>16945149.68</v>
      </c>
      <c r="H168" s="50">
        <v>18393484.07</v>
      </c>
      <c r="I168" s="50">
        <v>14776868</v>
      </c>
      <c r="J168" s="50">
        <v>51791183.42</v>
      </c>
      <c r="K168" s="50">
        <v>18741401.95</v>
      </c>
      <c r="L168" s="50">
        <v>18272913.47</v>
      </c>
      <c r="M168" s="50">
        <v>14776868</v>
      </c>
      <c r="N168" s="50">
        <f t="shared" si="15"/>
        <v>103.34363941592184</v>
      </c>
      <c r="O168" s="50">
        <f t="shared" si="16"/>
        <v>110.60039187567683</v>
      </c>
      <c r="P168" s="50">
        <f t="shared" si="17"/>
        <v>99.34449286746792</v>
      </c>
      <c r="Q168" s="50">
        <f t="shared" si="18"/>
        <v>100</v>
      </c>
      <c r="R168" s="50">
        <f t="shared" si="19"/>
        <v>36.18647173596482</v>
      </c>
      <c r="S168" s="50">
        <f t="shared" si="20"/>
        <v>35.281899858931624</v>
      </c>
      <c r="T168" s="50">
        <f t="shared" si="21"/>
        <v>28.531628405103547</v>
      </c>
      <c r="U168" s="50">
        <v>115.64</v>
      </c>
      <c r="V168" s="50">
        <v>112.48</v>
      </c>
      <c r="W168" s="50">
        <v>115.72</v>
      </c>
      <c r="X168" s="50">
        <v>119.8</v>
      </c>
    </row>
    <row r="169" spans="1:24" ht="13.5">
      <c r="A169" s="49" t="s">
        <v>64</v>
      </c>
      <c r="B169" s="49">
        <v>1020011</v>
      </c>
      <c r="C169" s="49"/>
      <c r="D169" s="49">
        <v>1</v>
      </c>
      <c r="E169" s="48" t="s">
        <v>215</v>
      </c>
      <c r="F169" s="50">
        <v>59531739.63</v>
      </c>
      <c r="G169" s="50">
        <v>26757810.81</v>
      </c>
      <c r="H169" s="50">
        <v>22951861.82</v>
      </c>
      <c r="I169" s="50">
        <v>9822067</v>
      </c>
      <c r="J169" s="50">
        <v>55976164.04</v>
      </c>
      <c r="K169" s="50">
        <v>27412462.04</v>
      </c>
      <c r="L169" s="50">
        <v>18741635</v>
      </c>
      <c r="M169" s="50">
        <v>9822067</v>
      </c>
      <c r="N169" s="50">
        <f t="shared" si="15"/>
        <v>94.02742870929269</v>
      </c>
      <c r="O169" s="50">
        <f t="shared" si="16"/>
        <v>102.44657993379391</v>
      </c>
      <c r="P169" s="50">
        <f t="shared" si="17"/>
        <v>81.65627323387224</v>
      </c>
      <c r="Q169" s="50">
        <f t="shared" si="18"/>
        <v>100</v>
      </c>
      <c r="R169" s="50">
        <f t="shared" si="19"/>
        <v>48.97166947776438</v>
      </c>
      <c r="S169" s="50">
        <f t="shared" si="20"/>
        <v>33.48145647602329</v>
      </c>
      <c r="T169" s="50">
        <f t="shared" si="21"/>
        <v>17.54687404621233</v>
      </c>
      <c r="U169" s="50">
        <v>114.05</v>
      </c>
      <c r="V169" s="50">
        <v>112.57</v>
      </c>
      <c r="W169" s="50">
        <v>110.23</v>
      </c>
      <c r="X169" s="50">
        <v>127.12</v>
      </c>
    </row>
    <row r="170" spans="1:24" ht="13.5">
      <c r="A170" s="49" t="s">
        <v>64</v>
      </c>
      <c r="B170" s="49">
        <v>1020021</v>
      </c>
      <c r="C170" s="49"/>
      <c r="D170" s="49">
        <v>1</v>
      </c>
      <c r="E170" s="48" t="s">
        <v>216</v>
      </c>
      <c r="F170" s="50">
        <v>87764458.88</v>
      </c>
      <c r="G170" s="50">
        <v>38459268.39</v>
      </c>
      <c r="H170" s="50">
        <v>34383619.49</v>
      </c>
      <c r="I170" s="50">
        <v>14921571</v>
      </c>
      <c r="J170" s="50">
        <v>81944882.74</v>
      </c>
      <c r="K170" s="50">
        <v>39367975.96</v>
      </c>
      <c r="L170" s="50">
        <v>27655335.78</v>
      </c>
      <c r="M170" s="50">
        <v>14921571</v>
      </c>
      <c r="N170" s="50">
        <f t="shared" si="15"/>
        <v>93.36909699636263</v>
      </c>
      <c r="O170" s="50">
        <f t="shared" si="16"/>
        <v>102.36277913761947</v>
      </c>
      <c r="P170" s="50">
        <f t="shared" si="17"/>
        <v>80.4317177487471</v>
      </c>
      <c r="Q170" s="50">
        <f t="shared" si="18"/>
        <v>100</v>
      </c>
      <c r="R170" s="50">
        <f t="shared" si="19"/>
        <v>48.04201878585787</v>
      </c>
      <c r="S170" s="50">
        <f t="shared" si="20"/>
        <v>33.74870383028875</v>
      </c>
      <c r="T170" s="50">
        <f t="shared" si="21"/>
        <v>18.209277383853394</v>
      </c>
      <c r="U170" s="50">
        <v>105.39</v>
      </c>
      <c r="V170" s="50">
        <v>111.45</v>
      </c>
      <c r="W170" s="50">
        <v>99.07</v>
      </c>
      <c r="X170" s="50">
        <v>102.8</v>
      </c>
    </row>
    <row r="171" spans="1:24" ht="13.5">
      <c r="A171" s="49" t="s">
        <v>64</v>
      </c>
      <c r="B171" s="49">
        <v>1020031</v>
      </c>
      <c r="C171" s="49"/>
      <c r="D171" s="49">
        <v>1</v>
      </c>
      <c r="E171" s="48" t="s">
        <v>217</v>
      </c>
      <c r="F171" s="50">
        <v>263766102.64</v>
      </c>
      <c r="G171" s="50">
        <v>124059053.01</v>
      </c>
      <c r="H171" s="50">
        <v>104931611.63</v>
      </c>
      <c r="I171" s="50">
        <v>34775438</v>
      </c>
      <c r="J171" s="50">
        <v>252180411.86</v>
      </c>
      <c r="K171" s="50">
        <v>128554140.59</v>
      </c>
      <c r="L171" s="50">
        <v>88850833.27</v>
      </c>
      <c r="M171" s="50">
        <v>34775438</v>
      </c>
      <c r="N171" s="50">
        <f t="shared" si="15"/>
        <v>95.60758919965821</v>
      </c>
      <c r="O171" s="50">
        <f t="shared" si="16"/>
        <v>103.62334506909194</v>
      </c>
      <c r="P171" s="50">
        <f t="shared" si="17"/>
        <v>84.67499153953479</v>
      </c>
      <c r="Q171" s="50">
        <f t="shared" si="18"/>
        <v>100</v>
      </c>
      <c r="R171" s="50">
        <f t="shared" si="19"/>
        <v>50.97705235780481</v>
      </c>
      <c r="S171" s="50">
        <f t="shared" si="20"/>
        <v>35.233043127602734</v>
      </c>
      <c r="T171" s="50">
        <f t="shared" si="21"/>
        <v>13.789904514592461</v>
      </c>
      <c r="U171" s="50">
        <v>118.24</v>
      </c>
      <c r="V171" s="50">
        <v>107.44</v>
      </c>
      <c r="W171" s="50">
        <v>148.86</v>
      </c>
      <c r="X171" s="50">
        <v>102.5</v>
      </c>
    </row>
    <row r="172" spans="1:24" ht="13.5">
      <c r="A172" s="49" t="s">
        <v>64</v>
      </c>
      <c r="B172" s="49">
        <v>1020043</v>
      </c>
      <c r="C172" s="49"/>
      <c r="D172" s="49">
        <v>3</v>
      </c>
      <c r="E172" s="48" t="s">
        <v>218</v>
      </c>
      <c r="F172" s="50">
        <v>144615890.41</v>
      </c>
      <c r="G172" s="50">
        <v>81910316.47</v>
      </c>
      <c r="H172" s="50">
        <v>38947155.94</v>
      </c>
      <c r="I172" s="50">
        <v>23758418</v>
      </c>
      <c r="J172" s="50">
        <v>136129959.93</v>
      </c>
      <c r="K172" s="50">
        <v>74404892.23</v>
      </c>
      <c r="L172" s="50">
        <v>37966649.7</v>
      </c>
      <c r="M172" s="50">
        <v>23758418</v>
      </c>
      <c r="N172" s="50">
        <f t="shared" si="15"/>
        <v>94.13208987204548</v>
      </c>
      <c r="O172" s="50">
        <f t="shared" si="16"/>
        <v>90.83702204624142</v>
      </c>
      <c r="P172" s="50">
        <f t="shared" si="17"/>
        <v>97.48247024375665</v>
      </c>
      <c r="Q172" s="50">
        <f t="shared" si="18"/>
        <v>100</v>
      </c>
      <c r="R172" s="50">
        <f t="shared" si="19"/>
        <v>54.657249784147496</v>
      </c>
      <c r="S172" s="50">
        <f t="shared" si="20"/>
        <v>27.890002846928773</v>
      </c>
      <c r="T172" s="50">
        <f t="shared" si="21"/>
        <v>17.452747368923728</v>
      </c>
      <c r="U172" s="50">
        <v>114.82</v>
      </c>
      <c r="V172" s="50">
        <v>119.84</v>
      </c>
      <c r="W172" s="50">
        <v>105.67</v>
      </c>
      <c r="X172" s="50">
        <v>115.63</v>
      </c>
    </row>
    <row r="173" spans="1:24" ht="13.5">
      <c r="A173" s="49" t="s">
        <v>64</v>
      </c>
      <c r="B173" s="49">
        <v>1020052</v>
      </c>
      <c r="C173" s="49"/>
      <c r="D173" s="49">
        <v>2</v>
      </c>
      <c r="E173" s="48" t="s">
        <v>215</v>
      </c>
      <c r="F173" s="50">
        <v>19316919.35</v>
      </c>
      <c r="G173" s="50">
        <v>5366185</v>
      </c>
      <c r="H173" s="50">
        <v>7147241.35</v>
      </c>
      <c r="I173" s="50">
        <v>6803493</v>
      </c>
      <c r="J173" s="50">
        <v>19539505.69</v>
      </c>
      <c r="K173" s="50">
        <v>5729834.26</v>
      </c>
      <c r="L173" s="50">
        <v>7006178.43</v>
      </c>
      <c r="M173" s="50">
        <v>6803493</v>
      </c>
      <c r="N173" s="50">
        <f t="shared" si="15"/>
        <v>101.15228694579604</v>
      </c>
      <c r="O173" s="50">
        <f t="shared" si="16"/>
        <v>106.77668138537899</v>
      </c>
      <c r="P173" s="50">
        <f t="shared" si="17"/>
        <v>98.02633053660627</v>
      </c>
      <c r="Q173" s="50">
        <f t="shared" si="18"/>
        <v>100</v>
      </c>
      <c r="R173" s="50">
        <f t="shared" si="19"/>
        <v>29.324356260109667</v>
      </c>
      <c r="S173" s="50">
        <f t="shared" si="20"/>
        <v>35.856477339575925</v>
      </c>
      <c r="T173" s="50">
        <f t="shared" si="21"/>
        <v>34.819166400314394</v>
      </c>
      <c r="U173" s="50">
        <v>103.52</v>
      </c>
      <c r="V173" s="50">
        <v>107.61</v>
      </c>
      <c r="W173" s="50">
        <v>91.61</v>
      </c>
      <c r="X173" s="50">
        <v>115.26</v>
      </c>
    </row>
    <row r="174" spans="1:24" ht="13.5">
      <c r="A174" s="49" t="s">
        <v>64</v>
      </c>
      <c r="B174" s="49">
        <v>1020062</v>
      </c>
      <c r="C174" s="49"/>
      <c r="D174" s="49">
        <v>2</v>
      </c>
      <c r="E174" s="48" t="s">
        <v>216</v>
      </c>
      <c r="F174" s="50">
        <v>30335589.69</v>
      </c>
      <c r="G174" s="50">
        <v>14872719.94</v>
      </c>
      <c r="H174" s="50">
        <v>9367920.75</v>
      </c>
      <c r="I174" s="50">
        <v>6094949</v>
      </c>
      <c r="J174" s="50">
        <v>30190125.47</v>
      </c>
      <c r="K174" s="50">
        <v>15458247.85</v>
      </c>
      <c r="L174" s="50">
        <v>8636928.62</v>
      </c>
      <c r="M174" s="50">
        <v>6094949</v>
      </c>
      <c r="N174" s="50">
        <f t="shared" si="15"/>
        <v>99.52048329540811</v>
      </c>
      <c r="O174" s="50">
        <f t="shared" si="16"/>
        <v>103.93692554127392</v>
      </c>
      <c r="P174" s="50">
        <f t="shared" si="17"/>
        <v>92.19685830497659</v>
      </c>
      <c r="Q174" s="50">
        <f t="shared" si="18"/>
        <v>100</v>
      </c>
      <c r="R174" s="50">
        <f t="shared" si="19"/>
        <v>51.20299306261876</v>
      </c>
      <c r="S174" s="50">
        <f t="shared" si="20"/>
        <v>28.608455531536414</v>
      </c>
      <c r="T174" s="50">
        <f t="shared" si="21"/>
        <v>20.18855140584482</v>
      </c>
      <c r="U174" s="50">
        <v>102.06</v>
      </c>
      <c r="V174" s="50">
        <v>109.11</v>
      </c>
      <c r="W174" s="50">
        <v>91.18</v>
      </c>
      <c r="X174" s="50">
        <v>102.6</v>
      </c>
    </row>
    <row r="175" spans="1:24" ht="13.5">
      <c r="A175" s="49" t="s">
        <v>64</v>
      </c>
      <c r="B175" s="49">
        <v>1020072</v>
      </c>
      <c r="C175" s="49"/>
      <c r="D175" s="49">
        <v>2</v>
      </c>
      <c r="E175" s="48" t="s">
        <v>219</v>
      </c>
      <c r="F175" s="50">
        <v>27768488.97</v>
      </c>
      <c r="G175" s="50">
        <v>10284306</v>
      </c>
      <c r="H175" s="50">
        <v>11876631.97</v>
      </c>
      <c r="I175" s="50">
        <v>5607551</v>
      </c>
      <c r="J175" s="50">
        <v>26980984.85</v>
      </c>
      <c r="K175" s="50">
        <v>10311662.41</v>
      </c>
      <c r="L175" s="50">
        <v>11061771.44</v>
      </c>
      <c r="M175" s="50">
        <v>5607551</v>
      </c>
      <c r="N175" s="50">
        <f t="shared" si="15"/>
        <v>97.16403683019705</v>
      </c>
      <c r="O175" s="50">
        <f t="shared" si="16"/>
        <v>100.2660015172633</v>
      </c>
      <c r="P175" s="50">
        <f t="shared" si="17"/>
        <v>93.13895949577024</v>
      </c>
      <c r="Q175" s="50">
        <f t="shared" si="18"/>
        <v>100</v>
      </c>
      <c r="R175" s="50">
        <f t="shared" si="19"/>
        <v>38.21825803367589</v>
      </c>
      <c r="S175" s="50">
        <f t="shared" si="20"/>
        <v>40.99839758073174</v>
      </c>
      <c r="T175" s="50">
        <f t="shared" si="21"/>
        <v>20.783344385592358</v>
      </c>
      <c r="U175" s="50">
        <v>117.44</v>
      </c>
      <c r="V175" s="50">
        <v>102.92</v>
      </c>
      <c r="W175" s="50">
        <v>147.84</v>
      </c>
      <c r="X175" s="50">
        <v>102.46</v>
      </c>
    </row>
    <row r="176" spans="1:24" ht="13.5">
      <c r="A176" s="49" t="s">
        <v>64</v>
      </c>
      <c r="B176" s="49">
        <v>1020083</v>
      </c>
      <c r="C176" s="49"/>
      <c r="D176" s="49">
        <v>3</v>
      </c>
      <c r="E176" s="48" t="s">
        <v>220</v>
      </c>
      <c r="F176" s="50">
        <v>82043440.36</v>
      </c>
      <c r="G176" s="50">
        <v>54750063.3</v>
      </c>
      <c r="H176" s="50">
        <v>15365472.06</v>
      </c>
      <c r="I176" s="50">
        <v>11927905</v>
      </c>
      <c r="J176" s="50">
        <v>83067922.21</v>
      </c>
      <c r="K176" s="50">
        <v>55123722.02</v>
      </c>
      <c r="L176" s="50">
        <v>16016295.19</v>
      </c>
      <c r="M176" s="50">
        <v>11927905</v>
      </c>
      <c r="N176" s="50">
        <f t="shared" si="15"/>
        <v>101.24870659434156</v>
      </c>
      <c r="O176" s="50">
        <f t="shared" si="16"/>
        <v>100.6824808913052</v>
      </c>
      <c r="P176" s="50">
        <f t="shared" si="17"/>
        <v>104.23562079615014</v>
      </c>
      <c r="Q176" s="50">
        <f t="shared" si="18"/>
        <v>100</v>
      </c>
      <c r="R176" s="50">
        <f t="shared" si="19"/>
        <v>66.35981803017101</v>
      </c>
      <c r="S176" s="50">
        <f t="shared" si="20"/>
        <v>19.280962811986534</v>
      </c>
      <c r="T176" s="50">
        <f t="shared" si="21"/>
        <v>14.359219157842471</v>
      </c>
      <c r="U176" s="50">
        <v>108.05</v>
      </c>
      <c r="V176" s="50">
        <v>105.82</v>
      </c>
      <c r="W176" s="50">
        <v>116.95</v>
      </c>
      <c r="X176" s="50">
        <v>107.55</v>
      </c>
    </row>
    <row r="177" spans="1:24" ht="13.5">
      <c r="A177" s="49" t="s">
        <v>64</v>
      </c>
      <c r="B177" s="49">
        <v>1020092</v>
      </c>
      <c r="C177" s="49"/>
      <c r="D177" s="49">
        <v>2</v>
      </c>
      <c r="E177" s="48" t="s">
        <v>217</v>
      </c>
      <c r="F177" s="50">
        <v>59039759.25</v>
      </c>
      <c r="G177" s="50">
        <v>29504734</v>
      </c>
      <c r="H177" s="50">
        <v>16830428.25</v>
      </c>
      <c r="I177" s="50">
        <v>12704597</v>
      </c>
      <c r="J177" s="50">
        <v>61163162.49</v>
      </c>
      <c r="K177" s="50">
        <v>31776433.15</v>
      </c>
      <c r="L177" s="50">
        <v>16682132.34</v>
      </c>
      <c r="M177" s="50">
        <v>12704597</v>
      </c>
      <c r="N177" s="50">
        <f t="shared" si="15"/>
        <v>103.5965648691225</v>
      </c>
      <c r="O177" s="50">
        <f t="shared" si="16"/>
        <v>107.69943952045118</v>
      </c>
      <c r="P177" s="50">
        <f t="shared" si="17"/>
        <v>99.11888213539665</v>
      </c>
      <c r="Q177" s="50">
        <f t="shared" si="18"/>
        <v>100</v>
      </c>
      <c r="R177" s="50">
        <f t="shared" si="19"/>
        <v>51.95354827375931</v>
      </c>
      <c r="S177" s="50">
        <f t="shared" si="20"/>
        <v>27.27480342882447</v>
      </c>
      <c r="T177" s="50">
        <f t="shared" si="21"/>
        <v>20.771648297416217</v>
      </c>
      <c r="U177" s="50">
        <v>109.32</v>
      </c>
      <c r="V177" s="50">
        <v>117.52</v>
      </c>
      <c r="W177" s="50">
        <v>96.04</v>
      </c>
      <c r="X177" s="50">
        <v>110.06</v>
      </c>
    </row>
    <row r="178" spans="1:24" ht="13.5">
      <c r="A178" s="49" t="s">
        <v>64</v>
      </c>
      <c r="B178" s="49">
        <v>1021011</v>
      </c>
      <c r="C178" s="49"/>
      <c r="D178" s="49">
        <v>1</v>
      </c>
      <c r="E178" s="48" t="s">
        <v>221</v>
      </c>
      <c r="F178" s="50">
        <v>56044843.52</v>
      </c>
      <c r="G178" s="50">
        <v>22568817</v>
      </c>
      <c r="H178" s="50">
        <v>23907485.52</v>
      </c>
      <c r="I178" s="50">
        <v>9568541</v>
      </c>
      <c r="J178" s="50">
        <v>55400768.47</v>
      </c>
      <c r="K178" s="50">
        <v>23266245.82</v>
      </c>
      <c r="L178" s="50">
        <v>22565981.65</v>
      </c>
      <c r="M178" s="50">
        <v>9568541</v>
      </c>
      <c r="N178" s="50">
        <f t="shared" si="15"/>
        <v>98.85078624624911</v>
      </c>
      <c r="O178" s="50">
        <f t="shared" si="16"/>
        <v>103.09023206666083</v>
      </c>
      <c r="P178" s="50">
        <f t="shared" si="17"/>
        <v>94.38877054269152</v>
      </c>
      <c r="Q178" s="50">
        <f t="shared" si="18"/>
        <v>100</v>
      </c>
      <c r="R178" s="50">
        <f t="shared" si="19"/>
        <v>41.99625106752603</v>
      </c>
      <c r="S178" s="50">
        <f t="shared" si="20"/>
        <v>40.732253853517705</v>
      </c>
      <c r="T178" s="50">
        <f t="shared" si="21"/>
        <v>17.27149507895626</v>
      </c>
      <c r="U178" s="50">
        <v>115.71</v>
      </c>
      <c r="V178" s="50">
        <v>111.66</v>
      </c>
      <c r="W178" s="50">
        <v>123.42</v>
      </c>
      <c r="X178" s="50">
        <v>109.26</v>
      </c>
    </row>
    <row r="179" spans="1:24" ht="13.5">
      <c r="A179" s="49" t="s">
        <v>64</v>
      </c>
      <c r="B179" s="49">
        <v>1021022</v>
      </c>
      <c r="C179" s="49"/>
      <c r="D179" s="49">
        <v>2</v>
      </c>
      <c r="E179" s="48" t="s">
        <v>221</v>
      </c>
      <c r="F179" s="50">
        <v>27354972.92</v>
      </c>
      <c r="G179" s="50">
        <v>9208401.17</v>
      </c>
      <c r="H179" s="50">
        <v>12814803.75</v>
      </c>
      <c r="I179" s="50">
        <v>5331768</v>
      </c>
      <c r="J179" s="50">
        <v>25114138.2</v>
      </c>
      <c r="K179" s="50">
        <v>10339939.26</v>
      </c>
      <c r="L179" s="50">
        <v>9442430.94</v>
      </c>
      <c r="M179" s="50">
        <v>5331768</v>
      </c>
      <c r="N179" s="50">
        <f t="shared" si="15"/>
        <v>91.80830949256153</v>
      </c>
      <c r="O179" s="50">
        <f t="shared" si="16"/>
        <v>112.28810592751357</v>
      </c>
      <c r="P179" s="50">
        <f t="shared" si="17"/>
        <v>73.68377326886491</v>
      </c>
      <c r="Q179" s="50">
        <f t="shared" si="18"/>
        <v>100</v>
      </c>
      <c r="R179" s="50">
        <f t="shared" si="19"/>
        <v>41.171786097760666</v>
      </c>
      <c r="S179" s="50">
        <f t="shared" si="20"/>
        <v>37.59806872449241</v>
      </c>
      <c r="T179" s="50">
        <f t="shared" si="21"/>
        <v>21.23014517774693</v>
      </c>
      <c r="U179" s="50">
        <v>115.78</v>
      </c>
      <c r="V179" s="50">
        <v>117.49</v>
      </c>
      <c r="W179" s="50">
        <v>122.5</v>
      </c>
      <c r="X179" s="50">
        <v>102.89</v>
      </c>
    </row>
    <row r="180" spans="1:24" ht="13.5">
      <c r="A180" s="49" t="s">
        <v>64</v>
      </c>
      <c r="B180" s="49">
        <v>1021032</v>
      </c>
      <c r="C180" s="49"/>
      <c r="D180" s="49">
        <v>2</v>
      </c>
      <c r="E180" s="48" t="s">
        <v>222</v>
      </c>
      <c r="F180" s="50">
        <v>19059727.33</v>
      </c>
      <c r="G180" s="50">
        <v>8164432.77</v>
      </c>
      <c r="H180" s="50">
        <v>6235096.56</v>
      </c>
      <c r="I180" s="50">
        <v>4660198</v>
      </c>
      <c r="J180" s="50">
        <v>19262977.25</v>
      </c>
      <c r="K180" s="50">
        <v>8393351.64</v>
      </c>
      <c r="L180" s="50">
        <v>6209427.61</v>
      </c>
      <c r="M180" s="50">
        <v>4660198</v>
      </c>
      <c r="N180" s="50">
        <f t="shared" si="15"/>
        <v>101.06638419574917</v>
      </c>
      <c r="O180" s="50">
        <f t="shared" si="16"/>
        <v>102.80385516604605</v>
      </c>
      <c r="P180" s="50">
        <f t="shared" si="17"/>
        <v>99.58831511664674</v>
      </c>
      <c r="Q180" s="50">
        <f t="shared" si="18"/>
        <v>100</v>
      </c>
      <c r="R180" s="50">
        <f t="shared" si="19"/>
        <v>43.57245264358084</v>
      </c>
      <c r="S180" s="50">
        <f t="shared" si="20"/>
        <v>32.23503578606988</v>
      </c>
      <c r="T180" s="50">
        <f t="shared" si="21"/>
        <v>24.192511570349282</v>
      </c>
      <c r="U180" s="50">
        <v>106.86</v>
      </c>
      <c r="V180" s="50">
        <v>107.22</v>
      </c>
      <c r="W180" s="50">
        <v>105.34</v>
      </c>
      <c r="X180" s="50">
        <v>108.26</v>
      </c>
    </row>
    <row r="181" spans="1:24" ht="13.5">
      <c r="A181" s="49" t="s">
        <v>64</v>
      </c>
      <c r="B181" s="49">
        <v>1021042</v>
      </c>
      <c r="C181" s="49"/>
      <c r="D181" s="49">
        <v>2</v>
      </c>
      <c r="E181" s="48" t="s">
        <v>223</v>
      </c>
      <c r="F181" s="50">
        <v>15108008.98</v>
      </c>
      <c r="G181" s="50">
        <v>5340404.62</v>
      </c>
      <c r="H181" s="50">
        <v>5026679.36</v>
      </c>
      <c r="I181" s="50">
        <v>4740925</v>
      </c>
      <c r="J181" s="50">
        <v>14827320.38</v>
      </c>
      <c r="K181" s="50">
        <v>5123292.42</v>
      </c>
      <c r="L181" s="50">
        <v>4963102.96</v>
      </c>
      <c r="M181" s="50">
        <v>4740925</v>
      </c>
      <c r="N181" s="50">
        <f t="shared" si="15"/>
        <v>98.14212051123629</v>
      </c>
      <c r="O181" s="50">
        <f t="shared" si="16"/>
        <v>95.9345365108309</v>
      </c>
      <c r="P181" s="50">
        <f t="shared" si="17"/>
        <v>98.73522070045063</v>
      </c>
      <c r="Q181" s="50">
        <f t="shared" si="18"/>
        <v>100</v>
      </c>
      <c r="R181" s="50">
        <f t="shared" si="19"/>
        <v>34.55305671354219</v>
      </c>
      <c r="S181" s="50">
        <f t="shared" si="20"/>
        <v>33.47268982394511</v>
      </c>
      <c r="T181" s="50">
        <f t="shared" si="21"/>
        <v>31.974253462512692</v>
      </c>
      <c r="U181" s="50">
        <v>104.62</v>
      </c>
      <c r="V181" s="50">
        <v>104.33</v>
      </c>
      <c r="W181" s="50">
        <v>95.9</v>
      </c>
      <c r="X181" s="50">
        <v>116.01</v>
      </c>
    </row>
    <row r="182" spans="1:24" ht="13.5">
      <c r="A182" s="49" t="s">
        <v>64</v>
      </c>
      <c r="B182" s="49">
        <v>1021052</v>
      </c>
      <c r="C182" s="49"/>
      <c r="D182" s="49">
        <v>2</v>
      </c>
      <c r="E182" s="48" t="s">
        <v>224</v>
      </c>
      <c r="F182" s="50">
        <v>24523173.19</v>
      </c>
      <c r="G182" s="50">
        <v>6128662.23</v>
      </c>
      <c r="H182" s="50">
        <v>11992325.96</v>
      </c>
      <c r="I182" s="50">
        <v>6402185</v>
      </c>
      <c r="J182" s="50">
        <v>24633361.23</v>
      </c>
      <c r="K182" s="50">
        <v>6348893.23</v>
      </c>
      <c r="L182" s="50">
        <v>11882283</v>
      </c>
      <c r="M182" s="50">
        <v>6402185</v>
      </c>
      <c r="N182" s="50">
        <f t="shared" si="15"/>
        <v>100.4493221131959</v>
      </c>
      <c r="O182" s="50">
        <f t="shared" si="16"/>
        <v>103.59345957951413</v>
      </c>
      <c r="P182" s="50">
        <f t="shared" si="17"/>
        <v>99.08238851773172</v>
      </c>
      <c r="Q182" s="50">
        <f t="shared" si="18"/>
        <v>100</v>
      </c>
      <c r="R182" s="50">
        <f t="shared" si="19"/>
        <v>25.773556319500297</v>
      </c>
      <c r="S182" s="50">
        <f t="shared" si="20"/>
        <v>48.23654753834014</v>
      </c>
      <c r="T182" s="50">
        <f t="shared" si="21"/>
        <v>25.989896142159562</v>
      </c>
      <c r="U182" s="50">
        <v>119.76</v>
      </c>
      <c r="V182" s="50">
        <v>107.34</v>
      </c>
      <c r="W182" s="50">
        <v>139.28</v>
      </c>
      <c r="X182" s="50">
        <v>104.55</v>
      </c>
    </row>
    <row r="183" spans="1:24" ht="13.5">
      <c r="A183" s="49" t="s">
        <v>225</v>
      </c>
      <c r="B183" s="49">
        <v>1061000</v>
      </c>
      <c r="C183" s="49"/>
      <c r="D183" s="49">
        <v>0</v>
      </c>
      <c r="E183" s="48" t="s">
        <v>226</v>
      </c>
      <c r="F183" s="50">
        <v>4121016022.78</v>
      </c>
      <c r="G183" s="50">
        <v>2585889948</v>
      </c>
      <c r="H183" s="50">
        <v>902385656.78</v>
      </c>
      <c r="I183" s="50">
        <v>632740418</v>
      </c>
      <c r="J183" s="50">
        <v>4076467290.45</v>
      </c>
      <c r="K183" s="50">
        <v>2622585239</v>
      </c>
      <c r="L183" s="50">
        <v>821502888.45</v>
      </c>
      <c r="M183" s="50">
        <v>632379163</v>
      </c>
      <c r="N183" s="50">
        <f t="shared" si="15"/>
        <v>98.9189866750397</v>
      </c>
      <c r="O183" s="50">
        <f t="shared" si="16"/>
        <v>101.41905849583357</v>
      </c>
      <c r="P183" s="50">
        <f t="shared" si="17"/>
        <v>91.036784802341</v>
      </c>
      <c r="Q183" s="50">
        <f t="shared" si="18"/>
        <v>99.94290628672941</v>
      </c>
      <c r="R183" s="50">
        <f t="shared" si="19"/>
        <v>64.33475487817526</v>
      </c>
      <c r="S183" s="50">
        <f t="shared" si="20"/>
        <v>20.15232381171185</v>
      </c>
      <c r="T183" s="50">
        <f t="shared" si="21"/>
        <v>15.512921310112901</v>
      </c>
      <c r="U183" s="50">
        <v>104.61</v>
      </c>
      <c r="V183" s="50">
        <v>103.58</v>
      </c>
      <c r="W183" s="50">
        <v>109.17</v>
      </c>
      <c r="X183" s="50">
        <v>103.27</v>
      </c>
    </row>
    <row r="184" spans="1:24" ht="13.5">
      <c r="A184" s="49" t="s">
        <v>225</v>
      </c>
      <c r="B184" s="49">
        <v>1062000</v>
      </c>
      <c r="C184" s="49"/>
      <c r="D184" s="49">
        <v>0</v>
      </c>
      <c r="E184" s="48" t="s">
        <v>227</v>
      </c>
      <c r="F184" s="50">
        <v>436976538.3</v>
      </c>
      <c r="G184" s="50">
        <v>215036007.46</v>
      </c>
      <c r="H184" s="50">
        <v>109179840.84</v>
      </c>
      <c r="I184" s="50">
        <v>112760690</v>
      </c>
      <c r="J184" s="50">
        <v>432733130.18</v>
      </c>
      <c r="K184" s="50">
        <v>215026930.96</v>
      </c>
      <c r="L184" s="50">
        <v>104945509.22</v>
      </c>
      <c r="M184" s="50">
        <v>112760690</v>
      </c>
      <c r="N184" s="50">
        <f t="shared" si="15"/>
        <v>99.02891625795095</v>
      </c>
      <c r="O184" s="50">
        <f t="shared" si="16"/>
        <v>99.99577907899835</v>
      </c>
      <c r="P184" s="50">
        <f t="shared" si="17"/>
        <v>96.12169097571291</v>
      </c>
      <c r="Q184" s="50">
        <f t="shared" si="18"/>
        <v>100</v>
      </c>
      <c r="R184" s="50">
        <f t="shared" si="19"/>
        <v>49.690424874692916</v>
      </c>
      <c r="S184" s="50">
        <f t="shared" si="20"/>
        <v>24.251785199886772</v>
      </c>
      <c r="T184" s="50">
        <f t="shared" si="21"/>
        <v>26.05778992542031</v>
      </c>
      <c r="U184" s="50">
        <v>102.83</v>
      </c>
      <c r="V184" s="50">
        <v>106.67</v>
      </c>
      <c r="W184" s="50">
        <v>101.98</v>
      </c>
      <c r="X184" s="50">
        <v>96.94</v>
      </c>
    </row>
    <row r="185" spans="1:24" ht="13.5">
      <c r="A185" s="49" t="s">
        <v>225</v>
      </c>
      <c r="B185" s="49">
        <v>1063000</v>
      </c>
      <c r="C185" s="49"/>
      <c r="D185" s="49">
        <v>0</v>
      </c>
      <c r="E185" s="48" t="s">
        <v>228</v>
      </c>
      <c r="F185" s="50">
        <v>265825306.72</v>
      </c>
      <c r="G185" s="50">
        <v>124725894.3</v>
      </c>
      <c r="H185" s="50">
        <v>72631177.42</v>
      </c>
      <c r="I185" s="50">
        <v>68468235</v>
      </c>
      <c r="J185" s="50">
        <v>269847808.66</v>
      </c>
      <c r="K185" s="50">
        <v>133666058.31</v>
      </c>
      <c r="L185" s="50">
        <v>67713515.35</v>
      </c>
      <c r="M185" s="50">
        <v>68468235</v>
      </c>
      <c r="N185" s="50">
        <f t="shared" si="15"/>
        <v>101.51321256415855</v>
      </c>
      <c r="O185" s="50">
        <f t="shared" si="16"/>
        <v>107.16784919456776</v>
      </c>
      <c r="P185" s="50">
        <f t="shared" si="17"/>
        <v>93.22926841518355</v>
      </c>
      <c r="Q185" s="50">
        <f t="shared" si="18"/>
        <v>100</v>
      </c>
      <c r="R185" s="50">
        <f t="shared" si="19"/>
        <v>49.53386835852173</v>
      </c>
      <c r="S185" s="50">
        <f t="shared" si="20"/>
        <v>25.09322409777911</v>
      </c>
      <c r="T185" s="50">
        <f t="shared" si="21"/>
        <v>25.372907543699153</v>
      </c>
      <c r="U185" s="50">
        <v>109.48</v>
      </c>
      <c r="V185" s="50">
        <v>112.77</v>
      </c>
      <c r="W185" s="50">
        <v>107.48</v>
      </c>
      <c r="X185" s="50">
        <v>105.42</v>
      </c>
    </row>
    <row r="186" spans="1:24" ht="13.5">
      <c r="A186" s="49" t="s">
        <v>229</v>
      </c>
      <c r="B186" s="49">
        <v>1001000</v>
      </c>
      <c r="C186" s="49"/>
      <c r="D186" s="49">
        <v>0</v>
      </c>
      <c r="E186" s="48" t="s">
        <v>230</v>
      </c>
      <c r="F186" s="50">
        <v>120392341</v>
      </c>
      <c r="G186" s="50">
        <v>66771794</v>
      </c>
      <c r="H186" s="50">
        <v>15280119</v>
      </c>
      <c r="I186" s="50">
        <v>38340428</v>
      </c>
      <c r="J186" s="50">
        <v>121694595.72</v>
      </c>
      <c r="K186" s="50">
        <v>68177179.17</v>
      </c>
      <c r="L186" s="50">
        <v>15107765.55</v>
      </c>
      <c r="M186" s="50">
        <v>38409651</v>
      </c>
      <c r="N186" s="50">
        <f t="shared" si="15"/>
        <v>101.0816757188898</v>
      </c>
      <c r="O186" s="50">
        <f t="shared" si="16"/>
        <v>102.10475873989549</v>
      </c>
      <c r="P186" s="50">
        <f t="shared" si="17"/>
        <v>98.872041179784</v>
      </c>
      <c r="Q186" s="50">
        <f t="shared" si="18"/>
        <v>100.18054832356071</v>
      </c>
      <c r="R186" s="50">
        <f t="shared" si="19"/>
        <v>56.02317733719655</v>
      </c>
      <c r="S186" s="50">
        <f t="shared" si="20"/>
        <v>12.41449175340586</v>
      </c>
      <c r="T186" s="50">
        <f t="shared" si="21"/>
        <v>31.562330909397595</v>
      </c>
      <c r="U186" s="50">
        <v>99.11</v>
      </c>
      <c r="V186" s="50">
        <v>101.96</v>
      </c>
      <c r="W186" s="50">
        <v>93.75</v>
      </c>
      <c r="X186" s="50">
        <v>96.5</v>
      </c>
    </row>
    <row r="187" spans="1:24" ht="13.5">
      <c r="A187" s="49" t="s">
        <v>229</v>
      </c>
      <c r="B187" s="49">
        <v>1002000</v>
      </c>
      <c r="C187" s="49"/>
      <c r="D187" s="49">
        <v>0</v>
      </c>
      <c r="E187" s="48" t="s">
        <v>231</v>
      </c>
      <c r="F187" s="50">
        <v>121026790.32</v>
      </c>
      <c r="G187" s="50">
        <v>45231289</v>
      </c>
      <c r="H187" s="50">
        <v>28526764.32</v>
      </c>
      <c r="I187" s="50">
        <v>47268737</v>
      </c>
      <c r="J187" s="50">
        <v>117477794.02</v>
      </c>
      <c r="K187" s="50">
        <v>45419263.28</v>
      </c>
      <c r="L187" s="50">
        <v>24789793.74</v>
      </c>
      <c r="M187" s="50">
        <v>47268737</v>
      </c>
      <c r="N187" s="50">
        <f t="shared" si="15"/>
        <v>97.06759446349334</v>
      </c>
      <c r="O187" s="50">
        <f t="shared" si="16"/>
        <v>100.41558461886859</v>
      </c>
      <c r="P187" s="50">
        <f t="shared" si="17"/>
        <v>86.9001246055094</v>
      </c>
      <c r="Q187" s="50">
        <f t="shared" si="18"/>
        <v>100</v>
      </c>
      <c r="R187" s="50">
        <f t="shared" si="19"/>
        <v>38.66199877082098</v>
      </c>
      <c r="S187" s="50">
        <f t="shared" si="20"/>
        <v>21.1016847454419</v>
      </c>
      <c r="T187" s="50">
        <f t="shared" si="21"/>
        <v>40.23631648373712</v>
      </c>
      <c r="U187" s="50">
        <v>103.86</v>
      </c>
      <c r="V187" s="50">
        <v>111.59</v>
      </c>
      <c r="W187" s="50">
        <v>102.89</v>
      </c>
      <c r="X187" s="50">
        <v>97.84</v>
      </c>
    </row>
    <row r="188" spans="1:24" ht="13.5">
      <c r="A188" s="49" t="s">
        <v>229</v>
      </c>
      <c r="B188" s="49">
        <v>1003000</v>
      </c>
      <c r="C188" s="49"/>
      <c r="D188" s="49">
        <v>0</v>
      </c>
      <c r="E188" s="48" t="s">
        <v>232</v>
      </c>
      <c r="F188" s="50">
        <v>47392542</v>
      </c>
      <c r="G188" s="50">
        <v>16930639</v>
      </c>
      <c r="H188" s="50">
        <v>13086822</v>
      </c>
      <c r="I188" s="50">
        <v>17375081</v>
      </c>
      <c r="J188" s="50">
        <v>47934114.85</v>
      </c>
      <c r="K188" s="50">
        <v>17792653.47</v>
      </c>
      <c r="L188" s="50">
        <v>12766380.38</v>
      </c>
      <c r="M188" s="50">
        <v>17375081</v>
      </c>
      <c r="N188" s="50">
        <f t="shared" si="15"/>
        <v>101.14273855578372</v>
      </c>
      <c r="O188" s="50">
        <f t="shared" si="16"/>
        <v>105.09144675519926</v>
      </c>
      <c r="P188" s="50">
        <f t="shared" si="17"/>
        <v>97.55141760161482</v>
      </c>
      <c r="Q188" s="50">
        <f t="shared" si="18"/>
        <v>100</v>
      </c>
      <c r="R188" s="50">
        <f t="shared" si="19"/>
        <v>37.11897784214534</v>
      </c>
      <c r="S188" s="50">
        <f t="shared" si="20"/>
        <v>26.63318269243059</v>
      </c>
      <c r="T188" s="50">
        <f t="shared" si="21"/>
        <v>36.24783946542407</v>
      </c>
      <c r="U188" s="50">
        <v>104.4</v>
      </c>
      <c r="V188" s="50">
        <v>108.82</v>
      </c>
      <c r="W188" s="50">
        <v>108.19</v>
      </c>
      <c r="X188" s="50">
        <v>97.81</v>
      </c>
    </row>
    <row r="189" spans="1:24" ht="13.5">
      <c r="A189" s="49" t="s">
        <v>229</v>
      </c>
      <c r="B189" s="49">
        <v>1004000</v>
      </c>
      <c r="C189" s="49"/>
      <c r="D189" s="49">
        <v>0</v>
      </c>
      <c r="E189" s="48" t="s">
        <v>233</v>
      </c>
      <c r="F189" s="50">
        <v>55815611.63</v>
      </c>
      <c r="G189" s="50">
        <v>16405029.9</v>
      </c>
      <c r="H189" s="50">
        <v>11442672.73</v>
      </c>
      <c r="I189" s="50">
        <v>27967909</v>
      </c>
      <c r="J189" s="50">
        <v>56366810.38</v>
      </c>
      <c r="K189" s="50">
        <v>17220263.69</v>
      </c>
      <c r="L189" s="50">
        <v>11130742.69</v>
      </c>
      <c r="M189" s="50">
        <v>28015804</v>
      </c>
      <c r="N189" s="50">
        <f t="shared" si="15"/>
        <v>100.98753508902469</v>
      </c>
      <c r="O189" s="50">
        <f t="shared" si="16"/>
        <v>104.96941361868532</v>
      </c>
      <c r="P189" s="50">
        <f t="shared" si="17"/>
        <v>97.27397569291487</v>
      </c>
      <c r="Q189" s="50">
        <f t="shared" si="18"/>
        <v>100.1712498420958</v>
      </c>
      <c r="R189" s="50">
        <f t="shared" si="19"/>
        <v>30.55036035196711</v>
      </c>
      <c r="S189" s="50">
        <f t="shared" si="20"/>
        <v>19.74697985385633</v>
      </c>
      <c r="T189" s="50">
        <f t="shared" si="21"/>
        <v>49.702659794176554</v>
      </c>
      <c r="U189" s="50">
        <v>95.44</v>
      </c>
      <c r="V189" s="50">
        <v>108.91</v>
      </c>
      <c r="W189" s="50">
        <v>83.17</v>
      </c>
      <c r="X189" s="50">
        <v>93.81</v>
      </c>
    </row>
    <row r="190" spans="1:24" ht="13.5">
      <c r="A190" s="49" t="s">
        <v>229</v>
      </c>
      <c r="B190" s="49">
        <v>1005000</v>
      </c>
      <c r="C190" s="49"/>
      <c r="D190" s="49">
        <v>0</v>
      </c>
      <c r="E190" s="48" t="s">
        <v>234</v>
      </c>
      <c r="F190" s="50">
        <v>84271508.81</v>
      </c>
      <c r="G190" s="50">
        <v>25270083.22</v>
      </c>
      <c r="H190" s="50">
        <v>22447213.59</v>
      </c>
      <c r="I190" s="50">
        <v>36554212</v>
      </c>
      <c r="J190" s="50">
        <v>82010806.82</v>
      </c>
      <c r="K190" s="50">
        <v>26237493.19</v>
      </c>
      <c r="L190" s="50">
        <v>19123009.63</v>
      </c>
      <c r="M190" s="50">
        <v>36650304</v>
      </c>
      <c r="N190" s="50">
        <f t="shared" si="15"/>
        <v>97.31735906722992</v>
      </c>
      <c r="O190" s="50">
        <f t="shared" si="16"/>
        <v>103.82828169411941</v>
      </c>
      <c r="P190" s="50">
        <f t="shared" si="17"/>
        <v>85.1910173765135</v>
      </c>
      <c r="Q190" s="50">
        <f t="shared" si="18"/>
        <v>100.26287531516205</v>
      </c>
      <c r="R190" s="50">
        <f t="shared" si="19"/>
        <v>31.992726577592283</v>
      </c>
      <c r="S190" s="50">
        <f t="shared" si="20"/>
        <v>23.317670404062486</v>
      </c>
      <c r="T190" s="50">
        <f t="shared" si="21"/>
        <v>44.68960301834524</v>
      </c>
      <c r="U190" s="50">
        <v>109.25</v>
      </c>
      <c r="V190" s="50">
        <v>98.72</v>
      </c>
      <c r="W190" s="50">
        <v>147.94</v>
      </c>
      <c r="X190" s="50">
        <v>103.05</v>
      </c>
    </row>
    <row r="191" spans="1:24" ht="13.5">
      <c r="A191" s="49" t="s">
        <v>229</v>
      </c>
      <c r="B191" s="49">
        <v>1006000</v>
      </c>
      <c r="C191" s="49"/>
      <c r="D191" s="49">
        <v>0</v>
      </c>
      <c r="E191" s="48" t="s">
        <v>235</v>
      </c>
      <c r="F191" s="50">
        <v>63494632.86</v>
      </c>
      <c r="G191" s="50">
        <v>33630870.51</v>
      </c>
      <c r="H191" s="50">
        <v>20267000.35</v>
      </c>
      <c r="I191" s="50">
        <v>9596762</v>
      </c>
      <c r="J191" s="50">
        <v>64045160.22</v>
      </c>
      <c r="K191" s="50">
        <v>35221649.27</v>
      </c>
      <c r="L191" s="50">
        <v>19226748.95</v>
      </c>
      <c r="M191" s="50">
        <v>9596762</v>
      </c>
      <c r="N191" s="50">
        <f t="shared" si="15"/>
        <v>100.86704550479702</v>
      </c>
      <c r="O191" s="50">
        <f t="shared" si="16"/>
        <v>104.73011473053305</v>
      </c>
      <c r="P191" s="50">
        <f t="shared" si="17"/>
        <v>94.86726510072813</v>
      </c>
      <c r="Q191" s="50">
        <f t="shared" si="18"/>
        <v>100</v>
      </c>
      <c r="R191" s="50">
        <f t="shared" si="19"/>
        <v>54.99502093368329</v>
      </c>
      <c r="S191" s="50">
        <f t="shared" si="20"/>
        <v>30.020611836951698</v>
      </c>
      <c r="T191" s="50">
        <f t="shared" si="21"/>
        <v>14.984367229365017</v>
      </c>
      <c r="U191" s="50">
        <v>104.33</v>
      </c>
      <c r="V191" s="50">
        <v>115.64</v>
      </c>
      <c r="W191" s="50">
        <v>88.32</v>
      </c>
      <c r="X191" s="50">
        <v>104.82</v>
      </c>
    </row>
    <row r="192" spans="1:24" ht="13.5">
      <c r="A192" s="49" t="s">
        <v>229</v>
      </c>
      <c r="B192" s="49">
        <v>1007000</v>
      </c>
      <c r="C192" s="49"/>
      <c r="D192" s="49">
        <v>0</v>
      </c>
      <c r="E192" s="48" t="s">
        <v>236</v>
      </c>
      <c r="F192" s="50">
        <v>75869841</v>
      </c>
      <c r="G192" s="50">
        <v>23869894</v>
      </c>
      <c r="H192" s="50">
        <v>21125324</v>
      </c>
      <c r="I192" s="50">
        <v>30874623</v>
      </c>
      <c r="J192" s="50">
        <v>74870649.79</v>
      </c>
      <c r="K192" s="50">
        <v>23862269.98</v>
      </c>
      <c r="L192" s="50">
        <v>20133756.81</v>
      </c>
      <c r="M192" s="50">
        <v>30874623</v>
      </c>
      <c r="N192" s="50">
        <f t="shared" si="15"/>
        <v>98.68301923817134</v>
      </c>
      <c r="O192" s="50">
        <f t="shared" si="16"/>
        <v>99.96806010114666</v>
      </c>
      <c r="P192" s="50">
        <f t="shared" si="17"/>
        <v>95.30626280572075</v>
      </c>
      <c r="Q192" s="50">
        <f t="shared" si="18"/>
        <v>100</v>
      </c>
      <c r="R192" s="50">
        <f t="shared" si="19"/>
        <v>31.871327478697975</v>
      </c>
      <c r="S192" s="50">
        <f t="shared" si="20"/>
        <v>26.891387835516202</v>
      </c>
      <c r="T192" s="50">
        <f t="shared" si="21"/>
        <v>41.237284685785816</v>
      </c>
      <c r="U192" s="50">
        <v>108.55</v>
      </c>
      <c r="V192" s="50">
        <v>109.33</v>
      </c>
      <c r="W192" s="50">
        <v>117.55</v>
      </c>
      <c r="X192" s="50">
        <v>102.85</v>
      </c>
    </row>
    <row r="193" spans="1:24" ht="13.5">
      <c r="A193" s="49" t="s">
        <v>229</v>
      </c>
      <c r="B193" s="49">
        <v>1008000</v>
      </c>
      <c r="C193" s="49"/>
      <c r="D193" s="49">
        <v>0</v>
      </c>
      <c r="E193" s="48" t="s">
        <v>237</v>
      </c>
      <c r="F193" s="50">
        <v>104841563.92</v>
      </c>
      <c r="G193" s="50">
        <v>52813340.7</v>
      </c>
      <c r="H193" s="50">
        <v>27359748.22</v>
      </c>
      <c r="I193" s="50">
        <v>24668475</v>
      </c>
      <c r="J193" s="50">
        <v>106409823.27</v>
      </c>
      <c r="K193" s="50">
        <v>55191824.23</v>
      </c>
      <c r="L193" s="50">
        <v>26549524.04</v>
      </c>
      <c r="M193" s="50">
        <v>24668475</v>
      </c>
      <c r="N193" s="50">
        <f t="shared" si="15"/>
        <v>101.4958374249326</v>
      </c>
      <c r="O193" s="50">
        <f t="shared" si="16"/>
        <v>104.50356576288307</v>
      </c>
      <c r="P193" s="50">
        <f t="shared" si="17"/>
        <v>97.03862706087432</v>
      </c>
      <c r="Q193" s="50">
        <f t="shared" si="18"/>
        <v>100</v>
      </c>
      <c r="R193" s="50">
        <f t="shared" si="19"/>
        <v>51.867226665679624</v>
      </c>
      <c r="S193" s="50">
        <f t="shared" si="20"/>
        <v>24.95025668131626</v>
      </c>
      <c r="T193" s="50">
        <f t="shared" si="21"/>
        <v>23.182516653004118</v>
      </c>
      <c r="U193" s="50">
        <v>109.47</v>
      </c>
      <c r="V193" s="50">
        <v>110.17</v>
      </c>
      <c r="W193" s="50">
        <v>123.65</v>
      </c>
      <c r="X193" s="50">
        <v>96.24</v>
      </c>
    </row>
    <row r="194" spans="1:24" ht="13.5">
      <c r="A194" s="49" t="s">
        <v>229</v>
      </c>
      <c r="B194" s="49">
        <v>1009000</v>
      </c>
      <c r="C194" s="49"/>
      <c r="D194" s="49">
        <v>0</v>
      </c>
      <c r="E194" s="48" t="s">
        <v>238</v>
      </c>
      <c r="F194" s="50">
        <v>45307450.9</v>
      </c>
      <c r="G194" s="50">
        <v>15555344.77</v>
      </c>
      <c r="H194" s="50">
        <v>15259175.13</v>
      </c>
      <c r="I194" s="50">
        <v>14492931</v>
      </c>
      <c r="J194" s="50">
        <v>46035275.9</v>
      </c>
      <c r="K194" s="50">
        <v>16740776.7</v>
      </c>
      <c r="L194" s="50">
        <v>14801568.2</v>
      </c>
      <c r="M194" s="50">
        <v>14492931</v>
      </c>
      <c r="N194" s="50">
        <f t="shared" si="15"/>
        <v>101.60641348286492</v>
      </c>
      <c r="O194" s="50">
        <f t="shared" si="16"/>
        <v>107.62073710051237</v>
      </c>
      <c r="P194" s="50">
        <f t="shared" si="17"/>
        <v>97.00110309960115</v>
      </c>
      <c r="Q194" s="50">
        <f t="shared" si="18"/>
        <v>100</v>
      </c>
      <c r="R194" s="50">
        <f t="shared" si="19"/>
        <v>36.365105612411455</v>
      </c>
      <c r="S194" s="50">
        <f t="shared" si="20"/>
        <v>32.152665343317736</v>
      </c>
      <c r="T194" s="50">
        <f t="shared" si="21"/>
        <v>31.48222904427081</v>
      </c>
      <c r="U194" s="50">
        <v>116.91</v>
      </c>
      <c r="V194" s="50">
        <v>105.81</v>
      </c>
      <c r="W194" s="50">
        <v>164.14</v>
      </c>
      <c r="X194" s="50">
        <v>99.7</v>
      </c>
    </row>
    <row r="195" spans="1:24" ht="13.5">
      <c r="A195" s="49" t="s">
        <v>229</v>
      </c>
      <c r="B195" s="49">
        <v>1010000</v>
      </c>
      <c r="C195" s="49"/>
      <c r="D195" s="49">
        <v>0</v>
      </c>
      <c r="E195" s="48" t="s">
        <v>239</v>
      </c>
      <c r="F195" s="50">
        <v>73766943.11</v>
      </c>
      <c r="G195" s="50">
        <v>28823973.57</v>
      </c>
      <c r="H195" s="50">
        <v>20328823.54</v>
      </c>
      <c r="I195" s="50">
        <v>24614146</v>
      </c>
      <c r="J195" s="50">
        <v>74186108.76</v>
      </c>
      <c r="K195" s="50">
        <v>29664109.68</v>
      </c>
      <c r="L195" s="50">
        <v>19907853.08</v>
      </c>
      <c r="M195" s="50">
        <v>24614146</v>
      </c>
      <c r="N195" s="50">
        <f t="shared" si="15"/>
        <v>100.5682296599643</v>
      </c>
      <c r="O195" s="50">
        <f t="shared" si="16"/>
        <v>102.91471301817461</v>
      </c>
      <c r="P195" s="50">
        <f t="shared" si="17"/>
        <v>97.92919418493807</v>
      </c>
      <c r="Q195" s="50">
        <f t="shared" si="18"/>
        <v>100</v>
      </c>
      <c r="R195" s="50">
        <f t="shared" si="19"/>
        <v>39.986070405669295</v>
      </c>
      <c r="S195" s="50">
        <f t="shared" si="20"/>
        <v>26.835014550236124</v>
      </c>
      <c r="T195" s="50">
        <f t="shared" si="21"/>
        <v>33.17891504409457</v>
      </c>
      <c r="U195" s="50">
        <v>100.58</v>
      </c>
      <c r="V195" s="50">
        <v>113.8</v>
      </c>
      <c r="W195" s="50">
        <v>93.5</v>
      </c>
      <c r="X195" s="50">
        <v>93.24</v>
      </c>
    </row>
    <row r="196" spans="1:24" ht="13.5">
      <c r="A196" s="49" t="s">
        <v>229</v>
      </c>
      <c r="B196" s="49">
        <v>1011000</v>
      </c>
      <c r="C196" s="49"/>
      <c r="D196" s="49">
        <v>0</v>
      </c>
      <c r="E196" s="48" t="s">
        <v>240</v>
      </c>
      <c r="F196" s="50">
        <v>45237421.03</v>
      </c>
      <c r="G196" s="50">
        <v>15255129.45</v>
      </c>
      <c r="H196" s="50">
        <v>15786715.58</v>
      </c>
      <c r="I196" s="50">
        <v>14195576</v>
      </c>
      <c r="J196" s="50">
        <v>45520091.12</v>
      </c>
      <c r="K196" s="50">
        <v>15694543.05</v>
      </c>
      <c r="L196" s="50">
        <v>15561079.07</v>
      </c>
      <c r="M196" s="50">
        <v>14264469</v>
      </c>
      <c r="N196" s="50">
        <f t="shared" si="15"/>
        <v>100.62485898524704</v>
      </c>
      <c r="O196" s="50">
        <f t="shared" si="16"/>
        <v>102.88043180125229</v>
      </c>
      <c r="P196" s="50">
        <f t="shared" si="17"/>
        <v>98.57071910330826</v>
      </c>
      <c r="Q196" s="50">
        <f t="shared" si="18"/>
        <v>100.48531317080757</v>
      </c>
      <c r="R196" s="50">
        <f t="shared" si="19"/>
        <v>34.47827687476738</v>
      </c>
      <c r="S196" s="50">
        <f t="shared" si="20"/>
        <v>34.18507891159072</v>
      </c>
      <c r="T196" s="50">
        <f t="shared" si="21"/>
        <v>31.3366442136419</v>
      </c>
      <c r="U196" s="50">
        <v>101.97</v>
      </c>
      <c r="V196" s="50">
        <v>92.94</v>
      </c>
      <c r="W196" s="50">
        <v>120.48</v>
      </c>
      <c r="X196" s="50">
        <v>96.15</v>
      </c>
    </row>
    <row r="197" spans="1:24" ht="13.5">
      <c r="A197" s="49" t="s">
        <v>229</v>
      </c>
      <c r="B197" s="49">
        <v>1012000</v>
      </c>
      <c r="C197" s="49"/>
      <c r="D197" s="49">
        <v>0</v>
      </c>
      <c r="E197" s="48" t="s">
        <v>241</v>
      </c>
      <c r="F197" s="50">
        <v>103953964</v>
      </c>
      <c r="G197" s="50">
        <v>37965877</v>
      </c>
      <c r="H197" s="50">
        <v>19173752</v>
      </c>
      <c r="I197" s="50">
        <v>46814335</v>
      </c>
      <c r="J197" s="50">
        <v>105743971.55</v>
      </c>
      <c r="K197" s="50">
        <v>40542796.68</v>
      </c>
      <c r="L197" s="50">
        <v>18247164.87</v>
      </c>
      <c r="M197" s="50">
        <v>46954010</v>
      </c>
      <c r="N197" s="50">
        <f t="shared" si="15"/>
        <v>101.72192332175038</v>
      </c>
      <c r="O197" s="50">
        <f t="shared" si="16"/>
        <v>106.78746254169238</v>
      </c>
      <c r="P197" s="50">
        <f t="shared" si="17"/>
        <v>95.16741882339983</v>
      </c>
      <c r="Q197" s="50">
        <f t="shared" si="18"/>
        <v>100.29835946617634</v>
      </c>
      <c r="R197" s="50">
        <f t="shared" si="19"/>
        <v>38.34052767805277</v>
      </c>
      <c r="S197" s="50">
        <f t="shared" si="20"/>
        <v>17.25598594655773</v>
      </c>
      <c r="T197" s="50">
        <f t="shared" si="21"/>
        <v>44.4034863753895</v>
      </c>
      <c r="U197" s="50">
        <v>100.45</v>
      </c>
      <c r="V197" s="50">
        <v>111.71</v>
      </c>
      <c r="W197" s="50">
        <v>101.86</v>
      </c>
      <c r="X197" s="50">
        <v>91.94</v>
      </c>
    </row>
    <row r="198" spans="1:24" ht="13.5">
      <c r="A198" s="49" t="s">
        <v>229</v>
      </c>
      <c r="B198" s="49">
        <v>1013000</v>
      </c>
      <c r="C198" s="49"/>
      <c r="D198" s="49">
        <v>0</v>
      </c>
      <c r="E198" s="48" t="s">
        <v>242</v>
      </c>
      <c r="F198" s="50">
        <v>54499397</v>
      </c>
      <c r="G198" s="50">
        <v>15498138</v>
      </c>
      <c r="H198" s="50">
        <v>13514160</v>
      </c>
      <c r="I198" s="50">
        <v>25487099</v>
      </c>
      <c r="J198" s="50">
        <v>54372893.72</v>
      </c>
      <c r="K198" s="50">
        <v>16773707.82</v>
      </c>
      <c r="L198" s="50">
        <v>12112086.9</v>
      </c>
      <c r="M198" s="50">
        <v>25487099</v>
      </c>
      <c r="N198" s="50">
        <f t="shared" si="15"/>
        <v>99.7678813216961</v>
      </c>
      <c r="O198" s="50">
        <f t="shared" si="16"/>
        <v>108.23047142824514</v>
      </c>
      <c r="P198" s="50">
        <f t="shared" si="17"/>
        <v>89.62515539256603</v>
      </c>
      <c r="Q198" s="50">
        <f t="shared" si="18"/>
        <v>100</v>
      </c>
      <c r="R198" s="50">
        <f t="shared" si="19"/>
        <v>30.849393277426618</v>
      </c>
      <c r="S198" s="50">
        <f t="shared" si="20"/>
        <v>22.275965230713492</v>
      </c>
      <c r="T198" s="50">
        <f t="shared" si="21"/>
        <v>46.87464149185989</v>
      </c>
      <c r="U198" s="50">
        <v>103.29</v>
      </c>
      <c r="V198" s="50">
        <v>109.14</v>
      </c>
      <c r="W198" s="50">
        <v>96.67</v>
      </c>
      <c r="X198" s="50">
        <v>103</v>
      </c>
    </row>
    <row r="199" spans="1:24" ht="13.5">
      <c r="A199" s="49" t="s">
        <v>229</v>
      </c>
      <c r="B199" s="49">
        <v>1014000</v>
      </c>
      <c r="C199" s="49"/>
      <c r="D199" s="49">
        <v>0</v>
      </c>
      <c r="E199" s="48" t="s">
        <v>243</v>
      </c>
      <c r="F199" s="50">
        <v>134030673.26</v>
      </c>
      <c r="G199" s="50">
        <v>46593553.5</v>
      </c>
      <c r="H199" s="50">
        <v>36862262.76</v>
      </c>
      <c r="I199" s="50">
        <v>50574857</v>
      </c>
      <c r="J199" s="50">
        <v>131916265.69</v>
      </c>
      <c r="K199" s="50">
        <v>48445345.35</v>
      </c>
      <c r="L199" s="50">
        <v>32896063.34</v>
      </c>
      <c r="M199" s="50">
        <v>50574857</v>
      </c>
      <c r="N199" s="50">
        <f t="shared" si="15"/>
        <v>98.42244501309162</v>
      </c>
      <c r="O199" s="50">
        <f t="shared" si="16"/>
        <v>103.97435205280061</v>
      </c>
      <c r="P199" s="50">
        <f t="shared" si="17"/>
        <v>89.24048844797503</v>
      </c>
      <c r="Q199" s="50">
        <f t="shared" si="18"/>
        <v>100</v>
      </c>
      <c r="R199" s="50">
        <f t="shared" si="19"/>
        <v>36.7243153045625</v>
      </c>
      <c r="S199" s="50">
        <f t="shared" si="20"/>
        <v>24.93707896288161</v>
      </c>
      <c r="T199" s="50">
        <f t="shared" si="21"/>
        <v>38.33860573255589</v>
      </c>
      <c r="U199" s="50">
        <v>106.6</v>
      </c>
      <c r="V199" s="50">
        <v>110.31</v>
      </c>
      <c r="W199" s="50">
        <v>108.15</v>
      </c>
      <c r="X199" s="50">
        <v>102.36</v>
      </c>
    </row>
    <row r="200" spans="1:24" ht="13.5">
      <c r="A200" s="49" t="s">
        <v>229</v>
      </c>
      <c r="B200" s="49">
        <v>1015000</v>
      </c>
      <c r="C200" s="49"/>
      <c r="D200" s="49">
        <v>0</v>
      </c>
      <c r="E200" s="48" t="s">
        <v>244</v>
      </c>
      <c r="F200" s="50">
        <v>23594328</v>
      </c>
      <c r="G200" s="50">
        <v>9332750</v>
      </c>
      <c r="H200" s="50">
        <v>6370309</v>
      </c>
      <c r="I200" s="50">
        <v>7891269</v>
      </c>
      <c r="J200" s="50">
        <v>23907294.89</v>
      </c>
      <c r="K200" s="50">
        <v>9768281.43</v>
      </c>
      <c r="L200" s="50">
        <v>6247744.46</v>
      </c>
      <c r="M200" s="50">
        <v>7891269</v>
      </c>
      <c r="N200" s="50">
        <f t="shared" si="15"/>
        <v>101.32644968739946</v>
      </c>
      <c r="O200" s="50">
        <f t="shared" si="16"/>
        <v>104.66669984731188</v>
      </c>
      <c r="P200" s="50">
        <f t="shared" si="17"/>
        <v>98.07600322056591</v>
      </c>
      <c r="Q200" s="50">
        <f t="shared" si="18"/>
        <v>100</v>
      </c>
      <c r="R200" s="50">
        <f t="shared" si="19"/>
        <v>40.858999209006704</v>
      </c>
      <c r="S200" s="50">
        <f t="shared" si="20"/>
        <v>26.1332136853899</v>
      </c>
      <c r="T200" s="50">
        <f t="shared" si="21"/>
        <v>33.0077871056034</v>
      </c>
      <c r="U200" s="50">
        <v>107.1</v>
      </c>
      <c r="V200" s="50">
        <v>115.31</v>
      </c>
      <c r="W200" s="50">
        <v>102.13</v>
      </c>
      <c r="X200" s="50">
        <v>102.05</v>
      </c>
    </row>
    <row r="201" spans="1:24" ht="13.5">
      <c r="A201" s="49" t="s">
        <v>229</v>
      </c>
      <c r="B201" s="49">
        <v>1016000</v>
      </c>
      <c r="C201" s="49"/>
      <c r="D201" s="49">
        <v>0</v>
      </c>
      <c r="E201" s="48" t="s">
        <v>245</v>
      </c>
      <c r="F201" s="50">
        <v>126549241</v>
      </c>
      <c r="G201" s="50">
        <v>45700311</v>
      </c>
      <c r="H201" s="50">
        <v>37820392</v>
      </c>
      <c r="I201" s="50">
        <v>43028538</v>
      </c>
      <c r="J201" s="50">
        <v>127754536.44</v>
      </c>
      <c r="K201" s="50">
        <v>47958847.62</v>
      </c>
      <c r="L201" s="50">
        <v>36674301.82</v>
      </c>
      <c r="M201" s="50">
        <v>43121387</v>
      </c>
      <c r="N201" s="50">
        <f t="shared" si="15"/>
        <v>100.95243197863194</v>
      </c>
      <c r="O201" s="50">
        <f t="shared" si="16"/>
        <v>104.94205962843448</v>
      </c>
      <c r="P201" s="50">
        <f t="shared" si="17"/>
        <v>96.96965018236723</v>
      </c>
      <c r="Q201" s="50">
        <f t="shared" si="18"/>
        <v>100.21578469619395</v>
      </c>
      <c r="R201" s="50">
        <f t="shared" si="19"/>
        <v>37.53983925457231</v>
      </c>
      <c r="S201" s="50">
        <f t="shared" si="20"/>
        <v>28.706848963617126</v>
      </c>
      <c r="T201" s="50">
        <f t="shared" si="21"/>
        <v>33.753311781810574</v>
      </c>
      <c r="U201" s="50">
        <v>111.83</v>
      </c>
      <c r="V201" s="50">
        <v>108.78</v>
      </c>
      <c r="W201" s="50">
        <v>138.78</v>
      </c>
      <c r="X201" s="50">
        <v>98.61</v>
      </c>
    </row>
    <row r="202" spans="1:24" ht="13.5">
      <c r="A202" s="49" t="s">
        <v>229</v>
      </c>
      <c r="B202" s="49">
        <v>1017000</v>
      </c>
      <c r="C202" s="49"/>
      <c r="D202" s="49">
        <v>0</v>
      </c>
      <c r="E202" s="48" t="s">
        <v>246</v>
      </c>
      <c r="F202" s="50">
        <v>86844754.44</v>
      </c>
      <c r="G202" s="50">
        <v>23621783.67</v>
      </c>
      <c r="H202" s="50">
        <v>22380574.77</v>
      </c>
      <c r="I202" s="50">
        <v>40842396</v>
      </c>
      <c r="J202" s="50">
        <v>87542048.57</v>
      </c>
      <c r="K202" s="50">
        <v>24764871.51</v>
      </c>
      <c r="L202" s="50">
        <v>21841804.06</v>
      </c>
      <c r="M202" s="50">
        <v>40935373</v>
      </c>
      <c r="N202" s="50">
        <f aca="true" t="shared" si="22" ref="N202:N207">+IF(F202&lt;&gt;0,J202/F202*100,0)</f>
        <v>100.80292026213482</v>
      </c>
      <c r="O202" s="50">
        <f aca="true" t="shared" si="23" ref="O202:O207">+IF(G202&lt;&gt;0,K202/G202*100,0)</f>
        <v>104.83912585082106</v>
      </c>
      <c r="P202" s="50">
        <f aca="true" t="shared" si="24" ref="P202:P207">+IF(H202&lt;&gt;0,L202/H202*100,0)</f>
        <v>97.59268599874301</v>
      </c>
      <c r="Q202" s="50">
        <f aca="true" t="shared" si="25" ref="Q202:Q207">+IF(I202&lt;&gt;0,M202/I202*100,0)</f>
        <v>100.22764825060703</v>
      </c>
      <c r="R202" s="50">
        <f aca="true" t="shared" si="26" ref="R202:R207">+IF($J202&lt;&gt;0,K202/$J202*100,0)</f>
        <v>28.289115818665838</v>
      </c>
      <c r="S202" s="50">
        <f aca="true" t="shared" si="27" ref="S202:S207">+IF($J202&lt;&gt;0,L202/$J202*100,0)</f>
        <v>24.95007189891718</v>
      </c>
      <c r="T202" s="50">
        <f aca="true" t="shared" si="28" ref="T202:T207">+IF($J202&lt;&gt;0,M202/$J202*100,0)</f>
        <v>46.760812282416985</v>
      </c>
      <c r="U202" s="50">
        <v>105.22</v>
      </c>
      <c r="V202" s="50">
        <v>108.47</v>
      </c>
      <c r="W202" s="50">
        <v>100.78</v>
      </c>
      <c r="X202" s="50">
        <v>105.78</v>
      </c>
    </row>
    <row r="203" spans="1:24" ht="13.5">
      <c r="A203" s="49" t="s">
        <v>229</v>
      </c>
      <c r="B203" s="49">
        <v>1018000</v>
      </c>
      <c r="C203" s="49"/>
      <c r="D203" s="49">
        <v>0</v>
      </c>
      <c r="E203" s="48" t="s">
        <v>247</v>
      </c>
      <c r="F203" s="50">
        <v>53381857</v>
      </c>
      <c r="G203" s="50">
        <v>16137434</v>
      </c>
      <c r="H203" s="50">
        <v>24922865</v>
      </c>
      <c r="I203" s="50">
        <v>12321558</v>
      </c>
      <c r="J203" s="50">
        <v>53371218.96</v>
      </c>
      <c r="K203" s="50">
        <v>16293239.67</v>
      </c>
      <c r="L203" s="50">
        <v>24756421.29</v>
      </c>
      <c r="M203" s="50">
        <v>12321558</v>
      </c>
      <c r="N203" s="50">
        <f t="shared" si="22"/>
        <v>99.9800718060445</v>
      </c>
      <c r="O203" s="50">
        <f t="shared" si="23"/>
        <v>100.96549222137794</v>
      </c>
      <c r="P203" s="50">
        <f t="shared" si="24"/>
        <v>99.33216462072076</v>
      </c>
      <c r="Q203" s="50">
        <f t="shared" si="25"/>
        <v>100</v>
      </c>
      <c r="R203" s="50">
        <f t="shared" si="26"/>
        <v>30.528138550126155</v>
      </c>
      <c r="S203" s="50">
        <f t="shared" si="27"/>
        <v>46.385339837477076</v>
      </c>
      <c r="T203" s="50">
        <f t="shared" si="28"/>
        <v>23.086521612396766</v>
      </c>
      <c r="U203" s="50">
        <v>115.92</v>
      </c>
      <c r="V203" s="50">
        <v>109.96</v>
      </c>
      <c r="W203" s="50">
        <v>147.01</v>
      </c>
      <c r="X203" s="50">
        <v>85.66</v>
      </c>
    </row>
    <row r="204" spans="1:24" ht="13.5">
      <c r="A204" s="49" t="s">
        <v>229</v>
      </c>
      <c r="B204" s="49">
        <v>1019000</v>
      </c>
      <c r="C204" s="49"/>
      <c r="D204" s="49">
        <v>0</v>
      </c>
      <c r="E204" s="48" t="s">
        <v>248</v>
      </c>
      <c r="F204" s="50">
        <v>98096372</v>
      </c>
      <c r="G204" s="50">
        <v>28169964</v>
      </c>
      <c r="H204" s="50">
        <v>35345589</v>
      </c>
      <c r="I204" s="50">
        <v>34580819</v>
      </c>
      <c r="J204" s="50">
        <v>96407131.9</v>
      </c>
      <c r="K204" s="50">
        <v>28467523.76</v>
      </c>
      <c r="L204" s="50">
        <v>33254857.14</v>
      </c>
      <c r="M204" s="50">
        <v>34684751</v>
      </c>
      <c r="N204" s="50">
        <f t="shared" si="22"/>
        <v>98.27797902658419</v>
      </c>
      <c r="O204" s="50">
        <f t="shared" si="23"/>
        <v>101.05630152739991</v>
      </c>
      <c r="P204" s="50">
        <f t="shared" si="24"/>
        <v>94.08488606598124</v>
      </c>
      <c r="Q204" s="50">
        <f t="shared" si="25"/>
        <v>100.3005481159946</v>
      </c>
      <c r="R204" s="50">
        <f t="shared" si="26"/>
        <v>29.528441723096215</v>
      </c>
      <c r="S204" s="50">
        <f t="shared" si="27"/>
        <v>34.494187810186276</v>
      </c>
      <c r="T204" s="50">
        <f t="shared" si="28"/>
        <v>35.97737046671751</v>
      </c>
      <c r="U204" s="50">
        <v>118.09</v>
      </c>
      <c r="V204" s="50">
        <v>110.11</v>
      </c>
      <c r="W204" s="50">
        <v>162.8</v>
      </c>
      <c r="X204" s="50">
        <v>98.08</v>
      </c>
    </row>
    <row r="205" spans="1:24" ht="13.5">
      <c r="A205" s="49" t="s">
        <v>229</v>
      </c>
      <c r="B205" s="49">
        <v>1020000</v>
      </c>
      <c r="C205" s="49"/>
      <c r="D205" s="49">
        <v>0</v>
      </c>
      <c r="E205" s="48" t="s">
        <v>249</v>
      </c>
      <c r="F205" s="50">
        <v>138891392.64</v>
      </c>
      <c r="G205" s="50">
        <v>57231133.92</v>
      </c>
      <c r="H205" s="50">
        <v>38612480.72</v>
      </c>
      <c r="I205" s="50">
        <v>43047778</v>
      </c>
      <c r="J205" s="50">
        <v>141214754.41</v>
      </c>
      <c r="K205" s="50">
        <v>61381530.58</v>
      </c>
      <c r="L205" s="50">
        <v>36749485.83</v>
      </c>
      <c r="M205" s="50">
        <v>43083738</v>
      </c>
      <c r="N205" s="50">
        <f t="shared" si="22"/>
        <v>101.67279031899554</v>
      </c>
      <c r="O205" s="50">
        <f t="shared" si="23"/>
        <v>107.25199096317328</v>
      </c>
      <c r="P205" s="50">
        <f t="shared" si="24"/>
        <v>95.17514840988957</v>
      </c>
      <c r="Q205" s="50">
        <f t="shared" si="25"/>
        <v>100.08353508977861</v>
      </c>
      <c r="R205" s="50">
        <f t="shared" si="26"/>
        <v>43.46679696215463</v>
      </c>
      <c r="S205" s="50">
        <f t="shared" si="27"/>
        <v>26.023828730602965</v>
      </c>
      <c r="T205" s="50">
        <f t="shared" si="28"/>
        <v>30.509374307242403</v>
      </c>
      <c r="U205" s="50">
        <v>109.79</v>
      </c>
      <c r="V205" s="50">
        <v>113.46</v>
      </c>
      <c r="W205" s="50">
        <v>119.78</v>
      </c>
      <c r="X205" s="50">
        <v>98.28</v>
      </c>
    </row>
    <row r="206" spans="1:24" ht="13.5">
      <c r="A206" s="49" t="s">
        <v>229</v>
      </c>
      <c r="B206" s="49">
        <v>1021000</v>
      </c>
      <c r="C206" s="49"/>
      <c r="D206" s="49">
        <v>0</v>
      </c>
      <c r="E206" s="48" t="s">
        <v>250</v>
      </c>
      <c r="F206" s="50">
        <v>34197566.74</v>
      </c>
      <c r="G206" s="50">
        <v>14757765.44</v>
      </c>
      <c r="H206" s="50">
        <v>11347458.3</v>
      </c>
      <c r="I206" s="50">
        <v>8092343</v>
      </c>
      <c r="J206" s="50">
        <v>34363343.78</v>
      </c>
      <c r="K206" s="50">
        <v>14986131.9</v>
      </c>
      <c r="L206" s="50">
        <v>11284868.88</v>
      </c>
      <c r="M206" s="50">
        <v>8092343</v>
      </c>
      <c r="N206" s="50">
        <f t="shared" si="22"/>
        <v>100.48476267700677</v>
      </c>
      <c r="O206" s="50">
        <f t="shared" si="23"/>
        <v>101.54743250886091</v>
      </c>
      <c r="P206" s="50">
        <f t="shared" si="24"/>
        <v>99.44842784749427</v>
      </c>
      <c r="Q206" s="50">
        <f t="shared" si="25"/>
        <v>100</v>
      </c>
      <c r="R206" s="50">
        <f t="shared" si="26"/>
        <v>43.610808063219274</v>
      </c>
      <c r="S206" s="50">
        <f t="shared" si="27"/>
        <v>32.83984513337136</v>
      </c>
      <c r="T206" s="50">
        <f t="shared" si="28"/>
        <v>23.549346803409364</v>
      </c>
      <c r="U206" s="50">
        <v>113.89</v>
      </c>
      <c r="V206" s="50">
        <v>108.14</v>
      </c>
      <c r="W206" s="50">
        <v>127.84</v>
      </c>
      <c r="X206" s="50">
        <v>108.1</v>
      </c>
    </row>
    <row r="207" spans="1:24" ht="13.5">
      <c r="A207" s="49" t="s">
        <v>251</v>
      </c>
      <c r="B207" s="49">
        <v>1000000</v>
      </c>
      <c r="C207" s="49"/>
      <c r="D207" s="49">
        <v>0</v>
      </c>
      <c r="E207" s="48" t="s">
        <v>252</v>
      </c>
      <c r="F207" s="50">
        <v>856234476</v>
      </c>
      <c r="G207" s="50">
        <v>436593363</v>
      </c>
      <c r="H207" s="50">
        <v>307302265</v>
      </c>
      <c r="I207" s="50">
        <v>112338848</v>
      </c>
      <c r="J207" s="50">
        <v>829751276.53</v>
      </c>
      <c r="K207" s="50">
        <v>464312046.25</v>
      </c>
      <c r="L207" s="50">
        <v>253100382.28</v>
      </c>
      <c r="M207" s="50">
        <v>112338848</v>
      </c>
      <c r="N207" s="50">
        <f t="shared" si="22"/>
        <v>96.90701551825858</v>
      </c>
      <c r="O207" s="50">
        <f t="shared" si="23"/>
        <v>106.34885584598317</v>
      </c>
      <c r="P207" s="50">
        <f t="shared" si="24"/>
        <v>82.36202954117505</v>
      </c>
      <c r="Q207" s="50">
        <f t="shared" si="25"/>
        <v>100</v>
      </c>
      <c r="R207" s="50">
        <f t="shared" si="26"/>
        <v>55.95797914186308</v>
      </c>
      <c r="S207" s="50">
        <f t="shared" si="27"/>
        <v>30.50316274757175</v>
      </c>
      <c r="T207" s="50">
        <f t="shared" si="28"/>
        <v>13.538858110565178</v>
      </c>
      <c r="U207" s="50">
        <v>118.29</v>
      </c>
      <c r="V207" s="50">
        <v>116.85</v>
      </c>
      <c r="W207" s="50">
        <v>125.73</v>
      </c>
      <c r="X207" s="50">
        <v>109.29</v>
      </c>
    </row>
  </sheetData>
  <sheetProtection/>
  <autoFilter ref="A8:X8"/>
  <mergeCells count="25">
    <mergeCell ref="N7:X7"/>
    <mergeCell ref="F7:M7"/>
    <mergeCell ref="U4:X4"/>
    <mergeCell ref="K5:M5"/>
    <mergeCell ref="W5:W6"/>
    <mergeCell ref="X5:X6"/>
    <mergeCell ref="U5:U6"/>
    <mergeCell ref="T5:T6"/>
    <mergeCell ref="N4:Q4"/>
    <mergeCell ref="A4:A7"/>
    <mergeCell ref="B4:B7"/>
    <mergeCell ref="C4:C7"/>
    <mergeCell ref="D4:D7"/>
    <mergeCell ref="E4:E7"/>
    <mergeCell ref="G5:I5"/>
    <mergeCell ref="V5:V6"/>
    <mergeCell ref="F4:I4"/>
    <mergeCell ref="F5:F6"/>
    <mergeCell ref="R4:T4"/>
    <mergeCell ref="R5:R6"/>
    <mergeCell ref="S5:S6"/>
    <mergeCell ref="O5:Q5"/>
    <mergeCell ref="J5:J6"/>
    <mergeCell ref="N5:N6"/>
    <mergeCell ref="J4:M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600" verticalDpi="600" orientation="landscape" paperSize="9" scale="65" r:id="rId1"/>
  <headerFooter alignWithMargins="0">
    <oddFooter>&amp;CStrona &amp;P z &amp;N</oddFooter>
  </headerFooter>
  <rowBreaks count="1" manualBreakCount="1">
    <brk id="1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6">
    <tabColor theme="8" tint="0.5999900102615356"/>
    <outlinePr summaryRight="0"/>
  </sheetPr>
  <dimension ref="A2:AH207"/>
  <sheetViews>
    <sheetView view="pageBreakPreview" zoomScale="60" zoomScaleNormal="75" zoomScalePageLayoutView="0" workbookViewId="0" topLeftCell="A1">
      <pane xSplit="5" ySplit="8" topLeftCell="F9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F9" sqref="F9"/>
    </sheetView>
  </sheetViews>
  <sheetFormatPr defaultColWidth="9.140625" defaultRowHeight="12.75" outlineLevelCol="1"/>
  <cols>
    <col min="1" max="1" width="5.28125" style="7" customWidth="1"/>
    <col min="2" max="2" width="9.140625" style="7" customWidth="1"/>
    <col min="3" max="3" width="5.8515625" style="7" hidden="1" customWidth="1"/>
    <col min="4" max="4" width="4.7109375" style="7" customWidth="1"/>
    <col min="5" max="5" width="19.28125" style="7" bestFit="1" customWidth="1"/>
    <col min="6" max="11" width="12.00390625" style="0" customWidth="1" outlineLevel="1"/>
    <col min="12" max="17" width="12.00390625" style="0" customWidth="1"/>
    <col min="18" max="34" width="6.00390625" style="0" customWidth="1"/>
  </cols>
  <sheetData>
    <row r="2" spans="2:6" ht="18">
      <c r="B2" s="9"/>
      <c r="C2" s="9"/>
      <c r="D2" s="9"/>
      <c r="E2" s="9"/>
      <c r="F2" s="8" t="str">
        <f>'Spis tabel'!E8</f>
        <v>Tabela 3. Wydatki budżetowe jst w układzie art. 236 ufp wg stanu na koniec  4 kwartału 2018 roku.</v>
      </c>
    </row>
    <row r="3" spans="1:5" ht="12.75">
      <c r="A3" s="10"/>
      <c r="B3" s="10"/>
      <c r="C3" s="10"/>
      <c r="D3" s="10"/>
      <c r="E3" s="10"/>
    </row>
    <row r="4" spans="1:34" ht="12.75" customHeight="1">
      <c r="A4" s="56" t="s">
        <v>32</v>
      </c>
      <c r="B4" s="56" t="s">
        <v>50</v>
      </c>
      <c r="C4" s="56" t="s">
        <v>23</v>
      </c>
      <c r="D4" s="56" t="s">
        <v>0</v>
      </c>
      <c r="E4" s="56" t="s">
        <v>25</v>
      </c>
      <c r="F4" s="72" t="s">
        <v>43</v>
      </c>
      <c r="G4" s="72" t="s">
        <v>6</v>
      </c>
      <c r="H4" s="72"/>
      <c r="I4" s="72"/>
      <c r="J4" s="72"/>
      <c r="K4" s="72"/>
      <c r="L4" s="72" t="s">
        <v>44</v>
      </c>
      <c r="M4" s="72" t="s">
        <v>6</v>
      </c>
      <c r="N4" s="72"/>
      <c r="O4" s="72"/>
      <c r="P4" s="72"/>
      <c r="Q4" s="72"/>
      <c r="R4" s="67" t="s">
        <v>11</v>
      </c>
      <c r="S4" s="67"/>
      <c r="T4" s="67"/>
      <c r="U4" s="67"/>
      <c r="V4" s="67"/>
      <c r="W4" s="67"/>
      <c r="X4" s="68" t="s">
        <v>51</v>
      </c>
      <c r="Y4" s="68"/>
      <c r="Z4" s="68"/>
      <c r="AA4" s="68"/>
      <c r="AB4" s="68"/>
      <c r="AC4" s="68" t="s">
        <v>20</v>
      </c>
      <c r="AD4" s="68"/>
      <c r="AE4" s="68"/>
      <c r="AF4" s="68"/>
      <c r="AG4" s="68"/>
      <c r="AH4" s="68"/>
    </row>
    <row r="5" spans="1:34" ht="12.75" customHeight="1">
      <c r="A5" s="56"/>
      <c r="B5" s="56"/>
      <c r="C5" s="56"/>
      <c r="D5" s="56"/>
      <c r="E5" s="56"/>
      <c r="F5" s="72"/>
      <c r="G5" s="72" t="s">
        <v>16</v>
      </c>
      <c r="H5" s="73"/>
      <c r="I5" s="73"/>
      <c r="J5" s="72" t="s">
        <v>17</v>
      </c>
      <c r="K5" s="41" t="s">
        <v>6</v>
      </c>
      <c r="L5" s="72"/>
      <c r="M5" s="72" t="s">
        <v>16</v>
      </c>
      <c r="N5" s="73" t="s">
        <v>48</v>
      </c>
      <c r="O5" s="73"/>
      <c r="P5" s="72" t="s">
        <v>17</v>
      </c>
      <c r="Q5" s="41" t="s">
        <v>6</v>
      </c>
      <c r="R5" s="71" t="s">
        <v>3</v>
      </c>
      <c r="S5" s="71" t="s">
        <v>16</v>
      </c>
      <c r="T5" s="71" t="s">
        <v>35</v>
      </c>
      <c r="U5" s="71" t="s">
        <v>29</v>
      </c>
      <c r="V5" s="71" t="s">
        <v>17</v>
      </c>
      <c r="W5" s="71" t="s">
        <v>28</v>
      </c>
      <c r="X5" s="71" t="s">
        <v>16</v>
      </c>
      <c r="Y5" s="71" t="s">
        <v>35</v>
      </c>
      <c r="Z5" s="71" t="s">
        <v>29</v>
      </c>
      <c r="AA5" s="71" t="s">
        <v>17</v>
      </c>
      <c r="AB5" s="71" t="s">
        <v>28</v>
      </c>
      <c r="AC5" s="71" t="s">
        <v>3</v>
      </c>
      <c r="AD5" s="71" t="s">
        <v>16</v>
      </c>
      <c r="AE5" s="71" t="s">
        <v>35</v>
      </c>
      <c r="AF5" s="71" t="s">
        <v>29</v>
      </c>
      <c r="AG5" s="71" t="s">
        <v>17</v>
      </c>
      <c r="AH5" s="71" t="s">
        <v>28</v>
      </c>
    </row>
    <row r="6" spans="1:34" ht="12.75" customHeight="1">
      <c r="A6" s="56"/>
      <c r="B6" s="56"/>
      <c r="C6" s="56"/>
      <c r="D6" s="56"/>
      <c r="E6" s="56"/>
      <c r="F6" s="72"/>
      <c r="G6" s="72"/>
      <c r="H6" s="41" t="s">
        <v>6</v>
      </c>
      <c r="I6" s="72" t="s">
        <v>29</v>
      </c>
      <c r="J6" s="72"/>
      <c r="K6" s="72" t="s">
        <v>28</v>
      </c>
      <c r="L6" s="72"/>
      <c r="M6" s="72"/>
      <c r="N6" s="72" t="s">
        <v>35</v>
      </c>
      <c r="O6" s="72" t="s">
        <v>29</v>
      </c>
      <c r="P6" s="72"/>
      <c r="Q6" s="72" t="s">
        <v>28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</row>
    <row r="7" spans="1:34" ht="85.5" customHeight="1">
      <c r="A7" s="56"/>
      <c r="B7" s="56"/>
      <c r="C7" s="56"/>
      <c r="D7" s="56"/>
      <c r="E7" s="56"/>
      <c r="F7" s="72"/>
      <c r="G7" s="72"/>
      <c r="H7" s="40" t="s">
        <v>35</v>
      </c>
      <c r="I7" s="72"/>
      <c r="J7" s="72"/>
      <c r="K7" s="72"/>
      <c r="L7" s="72"/>
      <c r="M7" s="72"/>
      <c r="N7" s="72"/>
      <c r="O7" s="72"/>
      <c r="P7" s="72"/>
      <c r="Q7" s="72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</row>
    <row r="8" spans="1:34" s="15" customFormat="1" ht="12.75" customHeight="1">
      <c r="A8" s="39">
        <v>1</v>
      </c>
      <c r="B8" s="39">
        <f aca="true" t="shared" si="0" ref="B8:AH8">+A8+1</f>
        <v>2</v>
      </c>
      <c r="C8" s="39">
        <f t="shared" si="0"/>
        <v>3</v>
      </c>
      <c r="D8" s="39">
        <f t="shared" si="0"/>
        <v>4</v>
      </c>
      <c r="E8" s="39">
        <f t="shared" si="0"/>
        <v>5</v>
      </c>
      <c r="F8" s="39">
        <f t="shared" si="0"/>
        <v>6</v>
      </c>
      <c r="G8" s="39">
        <f t="shared" si="0"/>
        <v>7</v>
      </c>
      <c r="H8" s="39">
        <f t="shared" si="0"/>
        <v>8</v>
      </c>
      <c r="I8" s="39">
        <f t="shared" si="0"/>
        <v>9</v>
      </c>
      <c r="J8" s="39">
        <f t="shared" si="0"/>
        <v>10</v>
      </c>
      <c r="K8" s="39">
        <f t="shared" si="0"/>
        <v>11</v>
      </c>
      <c r="L8" s="39">
        <f t="shared" si="0"/>
        <v>12</v>
      </c>
      <c r="M8" s="39">
        <f t="shared" si="0"/>
        <v>13</v>
      </c>
      <c r="N8" s="39">
        <f t="shared" si="0"/>
        <v>14</v>
      </c>
      <c r="O8" s="39">
        <f t="shared" si="0"/>
        <v>15</v>
      </c>
      <c r="P8" s="39">
        <f t="shared" si="0"/>
        <v>16</v>
      </c>
      <c r="Q8" s="39">
        <f t="shared" si="0"/>
        <v>17</v>
      </c>
      <c r="R8" s="39">
        <f t="shared" si="0"/>
        <v>18</v>
      </c>
      <c r="S8" s="39">
        <f t="shared" si="0"/>
        <v>19</v>
      </c>
      <c r="T8" s="39">
        <f t="shared" si="0"/>
        <v>20</v>
      </c>
      <c r="U8" s="39">
        <f t="shared" si="0"/>
        <v>21</v>
      </c>
      <c r="V8" s="39">
        <f t="shared" si="0"/>
        <v>22</v>
      </c>
      <c r="W8" s="39">
        <f t="shared" si="0"/>
        <v>23</v>
      </c>
      <c r="X8" s="39">
        <f t="shared" si="0"/>
        <v>24</v>
      </c>
      <c r="Y8" s="39">
        <f t="shared" si="0"/>
        <v>25</v>
      </c>
      <c r="Z8" s="39">
        <f t="shared" si="0"/>
        <v>26</v>
      </c>
      <c r="AA8" s="39">
        <f t="shared" si="0"/>
        <v>27</v>
      </c>
      <c r="AB8" s="39">
        <f t="shared" si="0"/>
        <v>28</v>
      </c>
      <c r="AC8" s="39">
        <f t="shared" si="0"/>
        <v>29</v>
      </c>
      <c r="AD8" s="39">
        <f t="shared" si="0"/>
        <v>30</v>
      </c>
      <c r="AE8" s="39">
        <f t="shared" si="0"/>
        <v>31</v>
      </c>
      <c r="AF8" s="39">
        <f t="shared" si="0"/>
        <v>32</v>
      </c>
      <c r="AG8" s="39">
        <f t="shared" si="0"/>
        <v>33</v>
      </c>
      <c r="AH8" s="39">
        <f t="shared" si="0"/>
        <v>34</v>
      </c>
    </row>
    <row r="9" spans="1:34" ht="13.5">
      <c r="A9" s="49" t="s">
        <v>64</v>
      </c>
      <c r="B9" s="49">
        <v>1001011</v>
      </c>
      <c r="C9" s="49"/>
      <c r="D9" s="49">
        <v>1</v>
      </c>
      <c r="E9" s="48" t="s">
        <v>65</v>
      </c>
      <c r="F9" s="38">
        <v>254583195.8</v>
      </c>
      <c r="G9" s="38">
        <v>217353005.73</v>
      </c>
      <c r="H9" s="38">
        <v>94336824.47</v>
      </c>
      <c r="I9" s="38">
        <v>1090806.14</v>
      </c>
      <c r="J9" s="38">
        <v>37230190.07</v>
      </c>
      <c r="K9" s="38">
        <v>36430190.07</v>
      </c>
      <c r="L9" s="38">
        <v>251355268.06</v>
      </c>
      <c r="M9" s="38">
        <v>214563583.61</v>
      </c>
      <c r="N9" s="38">
        <v>93962740.56</v>
      </c>
      <c r="O9" s="38">
        <v>1057247.86</v>
      </c>
      <c r="P9" s="38">
        <v>36791684.45</v>
      </c>
      <c r="Q9" s="38">
        <v>35991684.45</v>
      </c>
      <c r="R9" s="38">
        <f aca="true" t="shared" si="1" ref="R9:W9">+IF(F9&lt;&gt;0,L9/F9*100,0)</f>
        <v>98.73207352517647</v>
      </c>
      <c r="S9" s="38">
        <f t="shared" si="1"/>
        <v>98.71663973054734</v>
      </c>
      <c r="T9" s="38">
        <f t="shared" si="1"/>
        <v>99.6034592937576</v>
      </c>
      <c r="U9" s="38">
        <f t="shared" si="1"/>
        <v>96.92353400210969</v>
      </c>
      <c r="V9" s="38">
        <f t="shared" si="1"/>
        <v>98.8221773265849</v>
      </c>
      <c r="W9" s="38">
        <f t="shared" si="1"/>
        <v>98.79631256615072</v>
      </c>
      <c r="X9" s="38">
        <f>+IF($L9&lt;&gt;0,M9/$L9*100,0)</f>
        <v>85.36267620966767</v>
      </c>
      <c r="Y9" s="38">
        <f>+IF($L9&lt;&gt;0,N9/$L9*100,0)</f>
        <v>37.382443298371825</v>
      </c>
      <c r="Z9" s="38">
        <f>+IF($L9&lt;&gt;0,O9/$L9*100,0)</f>
        <v>0.42061893834969427</v>
      </c>
      <c r="AA9" s="38">
        <f>+IF($L9&lt;&gt;0,P9/$L9*100,0)</f>
        <v>14.637323790332339</v>
      </c>
      <c r="AB9" s="38">
        <f>+IF($L9&lt;&gt;0,Q9/$L9*100,0)</f>
        <v>14.319049179987179</v>
      </c>
      <c r="AC9" s="38">
        <v>109.43</v>
      </c>
      <c r="AD9" s="38">
        <v>104.2</v>
      </c>
      <c r="AE9" s="38">
        <v>106.09</v>
      </c>
      <c r="AF9" s="38">
        <v>92</v>
      </c>
      <c r="AG9" s="38">
        <v>154.75</v>
      </c>
      <c r="AH9" s="38">
        <v>151.77</v>
      </c>
    </row>
    <row r="10" spans="1:34" ht="13.5">
      <c r="A10" s="49" t="s">
        <v>64</v>
      </c>
      <c r="B10" s="49">
        <v>1001022</v>
      </c>
      <c r="C10" s="49"/>
      <c r="D10" s="49">
        <v>2</v>
      </c>
      <c r="E10" s="48" t="s">
        <v>65</v>
      </c>
      <c r="F10" s="38">
        <v>58144618.64</v>
      </c>
      <c r="G10" s="38">
        <v>50423216.2</v>
      </c>
      <c r="H10" s="38">
        <v>20435192.45</v>
      </c>
      <c r="I10" s="38">
        <v>472000</v>
      </c>
      <c r="J10" s="38">
        <v>7721402.44</v>
      </c>
      <c r="K10" s="38">
        <v>7521402.44</v>
      </c>
      <c r="L10" s="38">
        <v>55191705.07</v>
      </c>
      <c r="M10" s="38">
        <v>48106321.68</v>
      </c>
      <c r="N10" s="38">
        <v>19919408.67</v>
      </c>
      <c r="O10" s="38">
        <v>470555.05</v>
      </c>
      <c r="P10" s="38">
        <v>7085383.39</v>
      </c>
      <c r="Q10" s="38">
        <v>6885383.39</v>
      </c>
      <c r="R10" s="38">
        <f aca="true" t="shared" si="2" ref="R10:R73">+IF(F10&lt;&gt;0,L10/F10*100,0)</f>
        <v>94.92143273260963</v>
      </c>
      <c r="S10" s="38">
        <f aca="true" t="shared" si="3" ref="S10:S73">+IF(G10&lt;&gt;0,M10/G10*100,0)</f>
        <v>95.40510365144061</v>
      </c>
      <c r="T10" s="38">
        <f aca="true" t="shared" si="4" ref="T10:T73">+IF(H10&lt;&gt;0,N10/H10*100,0)</f>
        <v>97.47600233635187</v>
      </c>
      <c r="U10" s="38">
        <f aca="true" t="shared" si="5" ref="U10:U73">+IF(I10&lt;&gt;0,O10/I10*100,0)</f>
        <v>99.69386652542373</v>
      </c>
      <c r="V10" s="38">
        <f aca="true" t="shared" si="6" ref="V10:V73">+IF(J10&lt;&gt;0,P10/J10*100,0)</f>
        <v>91.76290764608818</v>
      </c>
      <c r="W10" s="38">
        <f aca="true" t="shared" si="7" ref="W10:W73">+IF(K10&lt;&gt;0,Q10/K10*100,0)</f>
        <v>91.54387688900208</v>
      </c>
      <c r="X10" s="38">
        <f aca="true" t="shared" si="8" ref="X10:X73">+IF($L10&lt;&gt;0,M10/$L10*100,0)</f>
        <v>87.1622313878262</v>
      </c>
      <c r="Y10" s="38">
        <f aca="true" t="shared" si="9" ref="Y10:Y73">+IF($L10&lt;&gt;0,N10/$L10*100,0)</f>
        <v>36.091308729701474</v>
      </c>
      <c r="Z10" s="38">
        <f aca="true" t="shared" si="10" ref="Z10:Z73">+IF($L10&lt;&gt;0,O10/$L10*100,0)</f>
        <v>0.8525829187614189</v>
      </c>
      <c r="AA10" s="38">
        <f aca="true" t="shared" si="11" ref="AA10:AA73">+IF($L10&lt;&gt;0,P10/$L10*100,0)</f>
        <v>12.837768612173809</v>
      </c>
      <c r="AB10" s="38">
        <f aca="true" t="shared" si="12" ref="AB10:AB73">+IF($L10&lt;&gt;0,Q10/$L10*100,0)</f>
        <v>12.475395317588436</v>
      </c>
      <c r="AC10" s="38">
        <v>110.81</v>
      </c>
      <c r="AD10" s="38">
        <v>107.92</v>
      </c>
      <c r="AE10" s="38">
        <v>110.6</v>
      </c>
      <c r="AF10" s="38">
        <v>110.66</v>
      </c>
      <c r="AG10" s="38">
        <v>135.45</v>
      </c>
      <c r="AH10" s="38">
        <v>138.23</v>
      </c>
    </row>
    <row r="11" spans="1:34" ht="13.5">
      <c r="A11" s="49" t="s">
        <v>64</v>
      </c>
      <c r="B11" s="49">
        <v>1001032</v>
      </c>
      <c r="C11" s="49"/>
      <c r="D11" s="49">
        <v>2</v>
      </c>
      <c r="E11" s="48" t="s">
        <v>66</v>
      </c>
      <c r="F11" s="38">
        <v>24430937.53</v>
      </c>
      <c r="G11" s="38">
        <v>19976236.5</v>
      </c>
      <c r="H11" s="38">
        <v>8396012.12</v>
      </c>
      <c r="I11" s="38">
        <v>180000</v>
      </c>
      <c r="J11" s="38">
        <v>4454701.03</v>
      </c>
      <c r="K11" s="38">
        <v>4454701.03</v>
      </c>
      <c r="L11" s="38">
        <v>23280516.06</v>
      </c>
      <c r="M11" s="38">
        <v>19633647.11</v>
      </c>
      <c r="N11" s="38">
        <v>8342069.76</v>
      </c>
      <c r="O11" s="38">
        <v>175351.85</v>
      </c>
      <c r="P11" s="38">
        <v>3646868.95</v>
      </c>
      <c r="Q11" s="38">
        <v>3646868.95</v>
      </c>
      <c r="R11" s="38">
        <f t="shared" si="2"/>
        <v>95.29112843669081</v>
      </c>
      <c r="S11" s="38">
        <f t="shared" si="3"/>
        <v>98.28501534811124</v>
      </c>
      <c r="T11" s="38">
        <f t="shared" si="4"/>
        <v>99.35752403368376</v>
      </c>
      <c r="U11" s="38">
        <f t="shared" si="5"/>
        <v>97.41769444444445</v>
      </c>
      <c r="V11" s="38">
        <f t="shared" si="6"/>
        <v>81.86562746726013</v>
      </c>
      <c r="W11" s="38">
        <f t="shared" si="7"/>
        <v>81.86562746726013</v>
      </c>
      <c r="X11" s="38">
        <f t="shared" si="8"/>
        <v>84.33510262143218</v>
      </c>
      <c r="Y11" s="38">
        <f t="shared" si="9"/>
        <v>35.8328386643161</v>
      </c>
      <c r="Z11" s="38">
        <f t="shared" si="10"/>
        <v>0.7532128993535723</v>
      </c>
      <c r="AA11" s="38">
        <f t="shared" si="11"/>
        <v>15.664897378567822</v>
      </c>
      <c r="AB11" s="38">
        <f t="shared" si="12"/>
        <v>15.664897378567822</v>
      </c>
      <c r="AC11" s="38">
        <v>116.53</v>
      </c>
      <c r="AD11" s="38">
        <v>106.78</v>
      </c>
      <c r="AE11" s="38">
        <v>111.08</v>
      </c>
      <c r="AF11" s="38">
        <v>107.42</v>
      </c>
      <c r="AG11" s="38">
        <v>229.17</v>
      </c>
      <c r="AH11" s="38">
        <v>229.17</v>
      </c>
    </row>
    <row r="12" spans="1:34" ht="13.5">
      <c r="A12" s="49" t="s">
        <v>64</v>
      </c>
      <c r="B12" s="49">
        <v>1001042</v>
      </c>
      <c r="C12" s="49"/>
      <c r="D12" s="49">
        <v>2</v>
      </c>
      <c r="E12" s="48" t="s">
        <v>67</v>
      </c>
      <c r="F12" s="38">
        <v>328370628.1</v>
      </c>
      <c r="G12" s="38">
        <v>199072050.6</v>
      </c>
      <c r="H12" s="38">
        <v>32093824.46</v>
      </c>
      <c r="I12" s="38">
        <v>0</v>
      </c>
      <c r="J12" s="38">
        <v>129298577.5</v>
      </c>
      <c r="K12" s="38">
        <v>129248577.5</v>
      </c>
      <c r="L12" s="38">
        <v>304014113.46</v>
      </c>
      <c r="M12" s="38">
        <v>185167127.31</v>
      </c>
      <c r="N12" s="38">
        <v>29541803.16</v>
      </c>
      <c r="O12" s="38">
        <v>0</v>
      </c>
      <c r="P12" s="38">
        <v>118846986.15</v>
      </c>
      <c r="Q12" s="38">
        <v>118815348.63</v>
      </c>
      <c r="R12" s="38">
        <f t="shared" si="2"/>
        <v>92.58261471772602</v>
      </c>
      <c r="S12" s="38">
        <f t="shared" si="3"/>
        <v>93.0151303268888</v>
      </c>
      <c r="T12" s="38">
        <f t="shared" si="4"/>
        <v>92.04824808841121</v>
      </c>
      <c r="U12" s="38">
        <f t="shared" si="5"/>
        <v>0</v>
      </c>
      <c r="V12" s="38">
        <f t="shared" si="6"/>
        <v>91.91670043701757</v>
      </c>
      <c r="W12" s="38">
        <f t="shared" si="7"/>
        <v>91.92778050497306</v>
      </c>
      <c r="X12" s="38">
        <f t="shared" si="8"/>
        <v>60.907411568036615</v>
      </c>
      <c r="Y12" s="38">
        <f t="shared" si="9"/>
        <v>9.717247276379128</v>
      </c>
      <c r="Z12" s="38">
        <f t="shared" si="10"/>
        <v>0</v>
      </c>
      <c r="AA12" s="38">
        <f t="shared" si="11"/>
        <v>39.092588431963385</v>
      </c>
      <c r="AB12" s="38">
        <f t="shared" si="12"/>
        <v>39.08218183615113</v>
      </c>
      <c r="AC12" s="38">
        <v>114.24</v>
      </c>
      <c r="AD12" s="38">
        <v>98.63</v>
      </c>
      <c r="AE12" s="38">
        <v>110.52</v>
      </c>
      <c r="AF12" s="38"/>
      <c r="AG12" s="38">
        <v>151.66</v>
      </c>
      <c r="AH12" s="38">
        <v>151.62</v>
      </c>
    </row>
    <row r="13" spans="1:34" ht="13.5">
      <c r="A13" s="49" t="s">
        <v>64</v>
      </c>
      <c r="B13" s="49">
        <v>1001052</v>
      </c>
      <c r="C13" s="49"/>
      <c r="D13" s="49">
        <v>2</v>
      </c>
      <c r="E13" s="48" t="s">
        <v>68</v>
      </c>
      <c r="F13" s="38">
        <v>18353029.17</v>
      </c>
      <c r="G13" s="38">
        <v>16148493.92</v>
      </c>
      <c r="H13" s="38">
        <v>6546188.57</v>
      </c>
      <c r="I13" s="38">
        <v>5000</v>
      </c>
      <c r="J13" s="38">
        <v>2204535.25</v>
      </c>
      <c r="K13" s="38">
        <v>2204535.25</v>
      </c>
      <c r="L13" s="38">
        <v>17466118.78</v>
      </c>
      <c r="M13" s="38">
        <v>15539560.1</v>
      </c>
      <c r="N13" s="38">
        <v>6471532.92</v>
      </c>
      <c r="O13" s="38">
        <v>3133.75</v>
      </c>
      <c r="P13" s="38">
        <v>1926558.68</v>
      </c>
      <c r="Q13" s="38">
        <v>1926558.68</v>
      </c>
      <c r="R13" s="38">
        <f t="shared" si="2"/>
        <v>95.16749860862342</v>
      </c>
      <c r="S13" s="38">
        <f t="shared" si="3"/>
        <v>96.2291602980645</v>
      </c>
      <c r="T13" s="38">
        <f t="shared" si="4"/>
        <v>98.85955546190445</v>
      </c>
      <c r="U13" s="38">
        <f t="shared" si="5"/>
        <v>62.675000000000004</v>
      </c>
      <c r="V13" s="38">
        <f t="shared" si="6"/>
        <v>87.390695158991</v>
      </c>
      <c r="W13" s="38">
        <f t="shared" si="7"/>
        <v>87.390695158991</v>
      </c>
      <c r="X13" s="38">
        <f t="shared" si="8"/>
        <v>88.96973790075187</v>
      </c>
      <c r="Y13" s="38">
        <f t="shared" si="9"/>
        <v>37.051923220689325</v>
      </c>
      <c r="Z13" s="38">
        <f t="shared" si="10"/>
        <v>0.017941879586828274</v>
      </c>
      <c r="AA13" s="38">
        <f t="shared" si="11"/>
        <v>11.03026209924813</v>
      </c>
      <c r="AB13" s="38">
        <f t="shared" si="12"/>
        <v>11.03026209924813</v>
      </c>
      <c r="AC13" s="38">
        <v>99.08</v>
      </c>
      <c r="AD13" s="38">
        <v>108.58</v>
      </c>
      <c r="AE13" s="38">
        <v>106.64</v>
      </c>
      <c r="AF13" s="38">
        <v>106.94</v>
      </c>
      <c r="AG13" s="38">
        <v>58.08</v>
      </c>
      <c r="AH13" s="38">
        <v>58.08</v>
      </c>
    </row>
    <row r="14" spans="1:34" ht="13.5">
      <c r="A14" s="49" t="s">
        <v>64</v>
      </c>
      <c r="B14" s="49">
        <v>1001062</v>
      </c>
      <c r="C14" s="49"/>
      <c r="D14" s="49">
        <v>2</v>
      </c>
      <c r="E14" s="48" t="s">
        <v>69</v>
      </c>
      <c r="F14" s="38">
        <v>27642128</v>
      </c>
      <c r="G14" s="38">
        <v>22371398.52</v>
      </c>
      <c r="H14" s="38">
        <v>8880622.84</v>
      </c>
      <c r="I14" s="38">
        <v>207300</v>
      </c>
      <c r="J14" s="38">
        <v>5270729.48</v>
      </c>
      <c r="K14" s="38">
        <v>5270729.48</v>
      </c>
      <c r="L14" s="38">
        <v>26627806.55</v>
      </c>
      <c r="M14" s="38">
        <v>21524296</v>
      </c>
      <c r="N14" s="38">
        <v>8752119.18</v>
      </c>
      <c r="O14" s="38">
        <v>176816.02</v>
      </c>
      <c r="P14" s="38">
        <v>5103510.55</v>
      </c>
      <c r="Q14" s="38">
        <v>5103510.55</v>
      </c>
      <c r="R14" s="38">
        <f t="shared" si="2"/>
        <v>96.33052328677445</v>
      </c>
      <c r="S14" s="38">
        <f t="shared" si="3"/>
        <v>96.2134574678347</v>
      </c>
      <c r="T14" s="38">
        <f t="shared" si="4"/>
        <v>98.5529882045976</v>
      </c>
      <c r="U14" s="38">
        <f t="shared" si="5"/>
        <v>85.29475156777616</v>
      </c>
      <c r="V14" s="38">
        <f t="shared" si="6"/>
        <v>96.8274044297944</v>
      </c>
      <c r="W14" s="38">
        <f t="shared" si="7"/>
        <v>96.8274044297944</v>
      </c>
      <c r="X14" s="38">
        <f t="shared" si="8"/>
        <v>80.83390556252932</v>
      </c>
      <c r="Y14" s="38">
        <f t="shared" si="9"/>
        <v>32.868344463768835</v>
      </c>
      <c r="Z14" s="38">
        <f t="shared" si="10"/>
        <v>0.6640277323180417</v>
      </c>
      <c r="AA14" s="38">
        <f t="shared" si="11"/>
        <v>19.166094437470665</v>
      </c>
      <c r="AB14" s="38">
        <f t="shared" si="12"/>
        <v>19.166094437470665</v>
      </c>
      <c r="AC14" s="38">
        <v>106.47</v>
      </c>
      <c r="AD14" s="38">
        <v>100.98</v>
      </c>
      <c r="AE14" s="38">
        <v>110.17</v>
      </c>
      <c r="AF14" s="38">
        <v>129.53</v>
      </c>
      <c r="AG14" s="38">
        <v>138.09</v>
      </c>
      <c r="AH14" s="38">
        <v>138.09</v>
      </c>
    </row>
    <row r="15" spans="1:34" ht="13.5">
      <c r="A15" s="49" t="s">
        <v>64</v>
      </c>
      <c r="B15" s="49">
        <v>1001072</v>
      </c>
      <c r="C15" s="49"/>
      <c r="D15" s="49">
        <v>2</v>
      </c>
      <c r="E15" s="48" t="s">
        <v>70</v>
      </c>
      <c r="F15" s="38">
        <v>81600765.78</v>
      </c>
      <c r="G15" s="38">
        <v>52539197.43</v>
      </c>
      <c r="H15" s="38">
        <v>21672862.84</v>
      </c>
      <c r="I15" s="38">
        <v>30000</v>
      </c>
      <c r="J15" s="38">
        <v>29061568.35</v>
      </c>
      <c r="K15" s="38">
        <v>29061568.35</v>
      </c>
      <c r="L15" s="38">
        <v>76261228.82</v>
      </c>
      <c r="M15" s="38">
        <v>49082401.54</v>
      </c>
      <c r="N15" s="38">
        <v>20906125.16</v>
      </c>
      <c r="O15" s="38">
        <v>16948.14</v>
      </c>
      <c r="P15" s="38">
        <v>27178827.28</v>
      </c>
      <c r="Q15" s="38">
        <v>27178827.28</v>
      </c>
      <c r="R15" s="38">
        <f t="shared" si="2"/>
        <v>93.45651121167701</v>
      </c>
      <c r="S15" s="38">
        <f t="shared" si="3"/>
        <v>93.42053921816064</v>
      </c>
      <c r="T15" s="38">
        <f t="shared" si="4"/>
        <v>96.46222243152441</v>
      </c>
      <c r="U15" s="38">
        <f t="shared" si="5"/>
        <v>56.49379999999999</v>
      </c>
      <c r="V15" s="38">
        <f t="shared" si="6"/>
        <v>93.52154347857142</v>
      </c>
      <c r="W15" s="38">
        <f t="shared" si="7"/>
        <v>93.52154347857142</v>
      </c>
      <c r="X15" s="38">
        <f t="shared" si="8"/>
        <v>64.36088468473226</v>
      </c>
      <c r="Y15" s="38">
        <f t="shared" si="9"/>
        <v>27.413832013309015</v>
      </c>
      <c r="Z15" s="38">
        <f t="shared" si="10"/>
        <v>0.02222379610483701</v>
      </c>
      <c r="AA15" s="38">
        <f t="shared" si="11"/>
        <v>35.63911531526775</v>
      </c>
      <c r="AB15" s="38">
        <f t="shared" si="12"/>
        <v>35.63911531526775</v>
      </c>
      <c r="AC15" s="38">
        <v>127.37</v>
      </c>
      <c r="AD15" s="38">
        <v>112.05</v>
      </c>
      <c r="AE15" s="38">
        <v>105.14</v>
      </c>
      <c r="AF15" s="38">
        <v>261.29</v>
      </c>
      <c r="AG15" s="38">
        <v>169.12</v>
      </c>
      <c r="AH15" s="38">
        <v>169.12</v>
      </c>
    </row>
    <row r="16" spans="1:34" ht="13.5">
      <c r="A16" s="49" t="s">
        <v>64</v>
      </c>
      <c r="B16" s="49">
        <v>1001083</v>
      </c>
      <c r="C16" s="49"/>
      <c r="D16" s="49">
        <v>3</v>
      </c>
      <c r="E16" s="48" t="s">
        <v>71</v>
      </c>
      <c r="F16" s="38">
        <v>63297597.59</v>
      </c>
      <c r="G16" s="38">
        <v>55620203.78</v>
      </c>
      <c r="H16" s="38">
        <v>21288093.57</v>
      </c>
      <c r="I16" s="38">
        <v>500000</v>
      </c>
      <c r="J16" s="38">
        <v>7677393.81</v>
      </c>
      <c r="K16" s="38">
        <v>7577393.81</v>
      </c>
      <c r="L16" s="38">
        <v>60526299.61</v>
      </c>
      <c r="M16" s="38">
        <v>53387920.93</v>
      </c>
      <c r="N16" s="38">
        <v>20687151.7</v>
      </c>
      <c r="O16" s="38">
        <v>437508.74</v>
      </c>
      <c r="P16" s="38">
        <v>7138378.68</v>
      </c>
      <c r="Q16" s="38">
        <v>7038378.68</v>
      </c>
      <c r="R16" s="38">
        <f t="shared" si="2"/>
        <v>95.62179595195597</v>
      </c>
      <c r="S16" s="38">
        <f t="shared" si="3"/>
        <v>95.98656118048477</v>
      </c>
      <c r="T16" s="38">
        <f t="shared" si="4"/>
        <v>97.17709870062356</v>
      </c>
      <c r="U16" s="38">
        <f t="shared" si="5"/>
        <v>87.501748</v>
      </c>
      <c r="V16" s="38">
        <f t="shared" si="6"/>
        <v>92.97919133315892</v>
      </c>
      <c r="W16" s="38">
        <f t="shared" si="7"/>
        <v>92.8865366705812</v>
      </c>
      <c r="X16" s="38">
        <f t="shared" si="8"/>
        <v>88.20615381082935</v>
      </c>
      <c r="Y16" s="38">
        <f t="shared" si="9"/>
        <v>34.17878151034715</v>
      </c>
      <c r="Z16" s="38">
        <f t="shared" si="10"/>
        <v>0.7228407201812747</v>
      </c>
      <c r="AA16" s="38">
        <f t="shared" si="11"/>
        <v>11.793846189170658</v>
      </c>
      <c r="AB16" s="38">
        <f t="shared" si="12"/>
        <v>11.628628753701536</v>
      </c>
      <c r="AC16" s="38">
        <v>105.43</v>
      </c>
      <c r="AD16" s="38">
        <v>102.25</v>
      </c>
      <c r="AE16" s="38">
        <v>105.55</v>
      </c>
      <c r="AF16" s="38">
        <v>93.93</v>
      </c>
      <c r="AG16" s="38">
        <v>137.43</v>
      </c>
      <c r="AH16" s="38">
        <v>135.5</v>
      </c>
    </row>
    <row r="17" spans="1:34" ht="13.5">
      <c r="A17" s="49" t="s">
        <v>64</v>
      </c>
      <c r="B17" s="49">
        <v>1002011</v>
      </c>
      <c r="C17" s="49"/>
      <c r="D17" s="49">
        <v>1</v>
      </c>
      <c r="E17" s="48" t="s">
        <v>72</v>
      </c>
      <c r="F17" s="38">
        <v>216473534.83</v>
      </c>
      <c r="G17" s="38">
        <v>184158240.83</v>
      </c>
      <c r="H17" s="38">
        <v>69172746.16</v>
      </c>
      <c r="I17" s="38">
        <v>1487570</v>
      </c>
      <c r="J17" s="38">
        <v>32315294</v>
      </c>
      <c r="K17" s="38">
        <v>31815294</v>
      </c>
      <c r="L17" s="38">
        <v>202979156.39</v>
      </c>
      <c r="M17" s="38">
        <v>174372766.72</v>
      </c>
      <c r="N17" s="38">
        <v>66451677.7</v>
      </c>
      <c r="O17" s="38">
        <v>1251431.94</v>
      </c>
      <c r="P17" s="38">
        <v>28606389.67</v>
      </c>
      <c r="Q17" s="38">
        <v>28106389.67</v>
      </c>
      <c r="R17" s="38">
        <f t="shared" si="2"/>
        <v>93.76626872629149</v>
      </c>
      <c r="S17" s="38">
        <f t="shared" si="3"/>
        <v>94.68637728841406</v>
      </c>
      <c r="T17" s="38">
        <f t="shared" si="4"/>
        <v>96.06627087826465</v>
      </c>
      <c r="U17" s="38">
        <f t="shared" si="5"/>
        <v>84.12591945252996</v>
      </c>
      <c r="V17" s="38">
        <f t="shared" si="6"/>
        <v>88.52275851180559</v>
      </c>
      <c r="W17" s="38">
        <f t="shared" si="7"/>
        <v>88.34238548919272</v>
      </c>
      <c r="X17" s="38">
        <f t="shared" si="8"/>
        <v>85.90673536201113</v>
      </c>
      <c r="Y17" s="38">
        <f t="shared" si="9"/>
        <v>32.738178087764396</v>
      </c>
      <c r="Z17" s="38">
        <f t="shared" si="10"/>
        <v>0.6165322401850584</v>
      </c>
      <c r="AA17" s="38">
        <f t="shared" si="11"/>
        <v>14.093264637988872</v>
      </c>
      <c r="AB17" s="38">
        <f t="shared" si="12"/>
        <v>13.846933926553998</v>
      </c>
      <c r="AC17" s="38">
        <v>110.2</v>
      </c>
      <c r="AD17" s="38">
        <v>105.55</v>
      </c>
      <c r="AE17" s="38">
        <v>107.25</v>
      </c>
      <c r="AF17" s="38">
        <v>109.76</v>
      </c>
      <c r="AG17" s="38">
        <v>150.57</v>
      </c>
      <c r="AH17" s="38">
        <v>149.51</v>
      </c>
    </row>
    <row r="18" spans="1:34" ht="13.5">
      <c r="A18" s="49" t="s">
        <v>64</v>
      </c>
      <c r="B18" s="49">
        <v>1002022</v>
      </c>
      <c r="C18" s="49"/>
      <c r="D18" s="49">
        <v>2</v>
      </c>
      <c r="E18" s="48" t="s">
        <v>73</v>
      </c>
      <c r="F18" s="38">
        <v>29672354.03</v>
      </c>
      <c r="G18" s="38">
        <v>19185974.44</v>
      </c>
      <c r="H18" s="38">
        <v>7782199.76</v>
      </c>
      <c r="I18" s="38">
        <v>0</v>
      </c>
      <c r="J18" s="38">
        <v>10486379.59</v>
      </c>
      <c r="K18" s="38">
        <v>10486379.59</v>
      </c>
      <c r="L18" s="38">
        <v>22007942.06</v>
      </c>
      <c r="M18" s="38">
        <v>18047091.73</v>
      </c>
      <c r="N18" s="38">
        <v>7658017.68</v>
      </c>
      <c r="O18" s="38">
        <v>0</v>
      </c>
      <c r="P18" s="38">
        <v>3960850.33</v>
      </c>
      <c r="Q18" s="38">
        <v>3960850.33</v>
      </c>
      <c r="R18" s="38">
        <f t="shared" si="2"/>
        <v>74.16985533992026</v>
      </c>
      <c r="S18" s="38">
        <f t="shared" si="3"/>
        <v>94.06398297067678</v>
      </c>
      <c r="T18" s="38">
        <f t="shared" si="4"/>
        <v>98.40428048842581</v>
      </c>
      <c r="U18" s="38">
        <f t="shared" si="5"/>
        <v>0</v>
      </c>
      <c r="V18" s="38">
        <f t="shared" si="6"/>
        <v>37.771380446471134</v>
      </c>
      <c r="W18" s="38">
        <f t="shared" si="7"/>
        <v>37.771380446471134</v>
      </c>
      <c r="X18" s="38">
        <f t="shared" si="8"/>
        <v>82.0026319625816</v>
      </c>
      <c r="Y18" s="38">
        <f t="shared" si="9"/>
        <v>34.79660960176119</v>
      </c>
      <c r="Z18" s="38">
        <f t="shared" si="10"/>
        <v>0</v>
      </c>
      <c r="AA18" s="38">
        <f t="shared" si="11"/>
        <v>17.997368037418397</v>
      </c>
      <c r="AB18" s="38">
        <f t="shared" si="12"/>
        <v>17.997368037418397</v>
      </c>
      <c r="AC18" s="38">
        <v>120.28</v>
      </c>
      <c r="AD18" s="38">
        <v>107.41</v>
      </c>
      <c r="AE18" s="38">
        <v>108.72</v>
      </c>
      <c r="AF18" s="38"/>
      <c r="AG18" s="38">
        <v>264.84</v>
      </c>
      <c r="AH18" s="38">
        <v>264.84</v>
      </c>
    </row>
    <row r="19" spans="1:34" ht="13.5">
      <c r="A19" s="49" t="s">
        <v>64</v>
      </c>
      <c r="B19" s="49">
        <v>1002032</v>
      </c>
      <c r="C19" s="49"/>
      <c r="D19" s="49">
        <v>2</v>
      </c>
      <c r="E19" s="48" t="s">
        <v>74</v>
      </c>
      <c r="F19" s="38">
        <v>11096901.32</v>
      </c>
      <c r="G19" s="38">
        <v>8655404.17</v>
      </c>
      <c r="H19" s="38">
        <v>3551241.46</v>
      </c>
      <c r="I19" s="38">
        <v>40600</v>
      </c>
      <c r="J19" s="38">
        <v>2441497.15</v>
      </c>
      <c r="K19" s="38">
        <v>2441497.15</v>
      </c>
      <c r="L19" s="38">
        <v>10444802.53</v>
      </c>
      <c r="M19" s="38">
        <v>8347311.05</v>
      </c>
      <c r="N19" s="38">
        <v>3506690.6</v>
      </c>
      <c r="O19" s="38">
        <v>40206.65</v>
      </c>
      <c r="P19" s="38">
        <v>2097491.48</v>
      </c>
      <c r="Q19" s="38">
        <v>2097491.48</v>
      </c>
      <c r="R19" s="38">
        <f t="shared" si="2"/>
        <v>94.1235956669749</v>
      </c>
      <c r="S19" s="38">
        <f t="shared" si="3"/>
        <v>96.440453687098</v>
      </c>
      <c r="T19" s="38">
        <f t="shared" si="4"/>
        <v>98.74548490994471</v>
      </c>
      <c r="U19" s="38">
        <f t="shared" si="5"/>
        <v>99.03115763546798</v>
      </c>
      <c r="V19" s="38">
        <f t="shared" si="6"/>
        <v>85.910052362748</v>
      </c>
      <c r="W19" s="38">
        <f t="shared" si="7"/>
        <v>85.910052362748</v>
      </c>
      <c r="X19" s="38">
        <f t="shared" si="8"/>
        <v>79.91832326197171</v>
      </c>
      <c r="Y19" s="38">
        <f t="shared" si="9"/>
        <v>33.573546172155346</v>
      </c>
      <c r="Z19" s="38">
        <f t="shared" si="10"/>
        <v>0.3849440895078368</v>
      </c>
      <c r="AA19" s="38">
        <f t="shared" si="11"/>
        <v>20.08167673802829</v>
      </c>
      <c r="AB19" s="38">
        <f t="shared" si="12"/>
        <v>20.08167673802829</v>
      </c>
      <c r="AC19" s="38">
        <v>96.06</v>
      </c>
      <c r="AD19" s="38">
        <v>95.91</v>
      </c>
      <c r="AE19" s="38">
        <v>114.92</v>
      </c>
      <c r="AF19" s="38">
        <v>109.45</v>
      </c>
      <c r="AG19" s="38">
        <v>96.65</v>
      </c>
      <c r="AH19" s="38">
        <v>96.65</v>
      </c>
    </row>
    <row r="20" spans="1:34" ht="13.5">
      <c r="A20" s="49" t="s">
        <v>64</v>
      </c>
      <c r="B20" s="49">
        <v>1002043</v>
      </c>
      <c r="C20" s="49"/>
      <c r="D20" s="49">
        <v>3</v>
      </c>
      <c r="E20" s="48" t="s">
        <v>75</v>
      </c>
      <c r="F20" s="38">
        <v>43522297.11</v>
      </c>
      <c r="G20" s="38">
        <v>35338382.4</v>
      </c>
      <c r="H20" s="38">
        <v>11991997.18</v>
      </c>
      <c r="I20" s="38">
        <v>180000</v>
      </c>
      <c r="J20" s="38">
        <v>8183914.71</v>
      </c>
      <c r="K20" s="38">
        <v>8183914.71</v>
      </c>
      <c r="L20" s="38">
        <v>41118574.28</v>
      </c>
      <c r="M20" s="38">
        <v>33650308.88</v>
      </c>
      <c r="N20" s="38">
        <v>11445734.96</v>
      </c>
      <c r="O20" s="38">
        <v>166754.9</v>
      </c>
      <c r="P20" s="38">
        <v>7468265.4</v>
      </c>
      <c r="Q20" s="38">
        <v>7468265.4</v>
      </c>
      <c r="R20" s="38">
        <f t="shared" si="2"/>
        <v>94.47703133884517</v>
      </c>
      <c r="S20" s="38">
        <f t="shared" si="3"/>
        <v>95.22311604166693</v>
      </c>
      <c r="T20" s="38">
        <f t="shared" si="4"/>
        <v>95.44477694748758</v>
      </c>
      <c r="U20" s="38">
        <f t="shared" si="5"/>
        <v>92.6416111111111</v>
      </c>
      <c r="V20" s="38">
        <f t="shared" si="6"/>
        <v>91.25541583265108</v>
      </c>
      <c r="W20" s="38">
        <f t="shared" si="7"/>
        <v>91.25541583265108</v>
      </c>
      <c r="X20" s="38">
        <f t="shared" si="8"/>
        <v>81.83724623051305</v>
      </c>
      <c r="Y20" s="38">
        <f t="shared" si="9"/>
        <v>27.835923692439856</v>
      </c>
      <c r="Z20" s="38">
        <f t="shared" si="10"/>
        <v>0.4055464055355374</v>
      </c>
      <c r="AA20" s="38">
        <f t="shared" si="11"/>
        <v>18.162753769486972</v>
      </c>
      <c r="AB20" s="38">
        <f t="shared" si="12"/>
        <v>18.162753769486972</v>
      </c>
      <c r="AC20" s="38">
        <v>106.26</v>
      </c>
      <c r="AD20" s="38">
        <v>101.42</v>
      </c>
      <c r="AE20" s="38">
        <v>109.61</v>
      </c>
      <c r="AF20" s="38">
        <v>112.35</v>
      </c>
      <c r="AG20" s="38">
        <v>135.42</v>
      </c>
      <c r="AH20" s="38">
        <v>135.42</v>
      </c>
    </row>
    <row r="21" spans="1:34" ht="13.5">
      <c r="A21" s="49" t="s">
        <v>64</v>
      </c>
      <c r="B21" s="49">
        <v>1002052</v>
      </c>
      <c r="C21" s="49"/>
      <c r="D21" s="49">
        <v>2</v>
      </c>
      <c r="E21" s="48" t="s">
        <v>76</v>
      </c>
      <c r="F21" s="38">
        <v>18780450.67</v>
      </c>
      <c r="G21" s="38">
        <v>15364475.73</v>
      </c>
      <c r="H21" s="38">
        <v>5122739.35</v>
      </c>
      <c r="I21" s="38">
        <v>2000</v>
      </c>
      <c r="J21" s="38">
        <v>3415974.94</v>
      </c>
      <c r="K21" s="38">
        <v>3415974.94</v>
      </c>
      <c r="L21" s="38">
        <v>18251121.8</v>
      </c>
      <c r="M21" s="38">
        <v>14843364.4</v>
      </c>
      <c r="N21" s="38">
        <v>5002749.25</v>
      </c>
      <c r="O21" s="38">
        <v>1338.1</v>
      </c>
      <c r="P21" s="38">
        <v>3407757.4</v>
      </c>
      <c r="Q21" s="38">
        <v>3407757.4</v>
      </c>
      <c r="R21" s="38">
        <f t="shared" si="2"/>
        <v>97.18149005420005</v>
      </c>
      <c r="S21" s="38">
        <f t="shared" si="3"/>
        <v>96.60833640432975</v>
      </c>
      <c r="T21" s="38">
        <f t="shared" si="4"/>
        <v>97.6576965603374</v>
      </c>
      <c r="U21" s="38">
        <f t="shared" si="5"/>
        <v>66.90499999999999</v>
      </c>
      <c r="V21" s="38">
        <f t="shared" si="6"/>
        <v>99.75943793077123</v>
      </c>
      <c r="W21" s="38">
        <f t="shared" si="7"/>
        <v>99.75943793077123</v>
      </c>
      <c r="X21" s="38">
        <f t="shared" si="8"/>
        <v>81.32850442102686</v>
      </c>
      <c r="Y21" s="38">
        <f t="shared" si="9"/>
        <v>27.410639766811485</v>
      </c>
      <c r="Z21" s="38">
        <f t="shared" si="10"/>
        <v>0.007331604131862184</v>
      </c>
      <c r="AA21" s="38">
        <f t="shared" si="11"/>
        <v>18.671495578973122</v>
      </c>
      <c r="AB21" s="38">
        <f t="shared" si="12"/>
        <v>18.671495578973122</v>
      </c>
      <c r="AC21" s="38">
        <v>98.97</v>
      </c>
      <c r="AD21" s="38">
        <v>102.55</v>
      </c>
      <c r="AE21" s="38">
        <v>108.19</v>
      </c>
      <c r="AF21" s="38">
        <v>20.37</v>
      </c>
      <c r="AG21" s="38">
        <v>85.91</v>
      </c>
      <c r="AH21" s="38">
        <v>85.91</v>
      </c>
    </row>
    <row r="22" spans="1:34" ht="13.5">
      <c r="A22" s="49" t="s">
        <v>64</v>
      </c>
      <c r="B22" s="49">
        <v>1002062</v>
      </c>
      <c r="C22" s="49"/>
      <c r="D22" s="49">
        <v>2</v>
      </c>
      <c r="E22" s="48" t="s">
        <v>72</v>
      </c>
      <c r="F22" s="38">
        <v>38702814.99</v>
      </c>
      <c r="G22" s="38">
        <v>30505456.77</v>
      </c>
      <c r="H22" s="38">
        <v>10019502.46</v>
      </c>
      <c r="I22" s="38">
        <v>100000</v>
      </c>
      <c r="J22" s="38">
        <v>8197358.22</v>
      </c>
      <c r="K22" s="38">
        <v>8197358.22</v>
      </c>
      <c r="L22" s="38">
        <v>36924838.65</v>
      </c>
      <c r="M22" s="38">
        <v>29342258.75</v>
      </c>
      <c r="N22" s="38">
        <v>9752901.14</v>
      </c>
      <c r="O22" s="38">
        <v>28337.85</v>
      </c>
      <c r="P22" s="38">
        <v>7582579.9</v>
      </c>
      <c r="Q22" s="38">
        <v>7582579.9</v>
      </c>
      <c r="R22" s="38">
        <f t="shared" si="2"/>
        <v>95.40608004751232</v>
      </c>
      <c r="S22" s="38">
        <f t="shared" si="3"/>
        <v>96.18691820034006</v>
      </c>
      <c r="T22" s="38">
        <f t="shared" si="4"/>
        <v>97.33917606124326</v>
      </c>
      <c r="U22" s="38">
        <f t="shared" si="5"/>
        <v>28.337849999999996</v>
      </c>
      <c r="V22" s="38">
        <f t="shared" si="6"/>
        <v>92.50028724498026</v>
      </c>
      <c r="W22" s="38">
        <f t="shared" si="7"/>
        <v>92.50028724498026</v>
      </c>
      <c r="X22" s="38">
        <f t="shared" si="8"/>
        <v>79.46482590791226</v>
      </c>
      <c r="Y22" s="38">
        <f t="shared" si="9"/>
        <v>26.41284700644183</v>
      </c>
      <c r="Z22" s="38">
        <f t="shared" si="10"/>
        <v>0.07674468199741206</v>
      </c>
      <c r="AA22" s="38">
        <f t="shared" si="11"/>
        <v>20.53517409208774</v>
      </c>
      <c r="AB22" s="38">
        <f t="shared" si="12"/>
        <v>20.53517409208774</v>
      </c>
      <c r="AC22" s="38">
        <v>118.08</v>
      </c>
      <c r="AD22" s="38">
        <v>105.02</v>
      </c>
      <c r="AE22" s="38">
        <v>109.43</v>
      </c>
      <c r="AF22" s="38">
        <v>53.72</v>
      </c>
      <c r="AG22" s="38">
        <v>227.69</v>
      </c>
      <c r="AH22" s="38">
        <v>227.69</v>
      </c>
    </row>
    <row r="23" spans="1:34" ht="13.5">
      <c r="A23" s="49" t="s">
        <v>64</v>
      </c>
      <c r="B23" s="49">
        <v>1002072</v>
      </c>
      <c r="C23" s="49"/>
      <c r="D23" s="49">
        <v>2</v>
      </c>
      <c r="E23" s="48" t="s">
        <v>77</v>
      </c>
      <c r="F23" s="38">
        <v>10415408.92</v>
      </c>
      <c r="G23" s="38">
        <v>10091872.06</v>
      </c>
      <c r="H23" s="38">
        <v>4066709.74</v>
      </c>
      <c r="I23" s="38">
        <v>22200</v>
      </c>
      <c r="J23" s="38">
        <v>323536.86</v>
      </c>
      <c r="K23" s="38">
        <v>323536.86</v>
      </c>
      <c r="L23" s="38">
        <v>9652306.6</v>
      </c>
      <c r="M23" s="38">
        <v>9563579.42</v>
      </c>
      <c r="N23" s="38">
        <v>3871217.14</v>
      </c>
      <c r="O23" s="38">
        <v>22088.06</v>
      </c>
      <c r="P23" s="38">
        <v>88727.18</v>
      </c>
      <c r="Q23" s="38">
        <v>88727.18</v>
      </c>
      <c r="R23" s="38">
        <f t="shared" si="2"/>
        <v>92.67333307927386</v>
      </c>
      <c r="S23" s="38">
        <f t="shared" si="3"/>
        <v>94.76516708833505</v>
      </c>
      <c r="T23" s="38">
        <f t="shared" si="4"/>
        <v>95.19285583435811</v>
      </c>
      <c r="U23" s="38">
        <f t="shared" si="5"/>
        <v>99.49576576576578</v>
      </c>
      <c r="V23" s="38">
        <f t="shared" si="6"/>
        <v>27.4241333738604</v>
      </c>
      <c r="W23" s="38">
        <f t="shared" si="7"/>
        <v>27.4241333738604</v>
      </c>
      <c r="X23" s="38">
        <f t="shared" si="8"/>
        <v>99.08076707799563</v>
      </c>
      <c r="Y23" s="38">
        <f t="shared" si="9"/>
        <v>40.10665326358365</v>
      </c>
      <c r="Z23" s="38">
        <f t="shared" si="10"/>
        <v>0.228837115472482</v>
      </c>
      <c r="AA23" s="38">
        <f t="shared" si="11"/>
        <v>0.9192329220043631</v>
      </c>
      <c r="AB23" s="38">
        <f t="shared" si="12"/>
        <v>0.9192329220043631</v>
      </c>
      <c r="AC23" s="38">
        <v>99.24</v>
      </c>
      <c r="AD23" s="38">
        <v>99.84</v>
      </c>
      <c r="AE23" s="38">
        <v>113.76</v>
      </c>
      <c r="AF23" s="38">
        <v>93.67</v>
      </c>
      <c r="AG23" s="38">
        <v>60.11</v>
      </c>
      <c r="AH23" s="38">
        <v>60.11</v>
      </c>
    </row>
    <row r="24" spans="1:34" ht="13.5">
      <c r="A24" s="49" t="s">
        <v>64</v>
      </c>
      <c r="B24" s="49">
        <v>1002082</v>
      </c>
      <c r="C24" s="49"/>
      <c r="D24" s="49">
        <v>2</v>
      </c>
      <c r="E24" s="48" t="s">
        <v>78</v>
      </c>
      <c r="F24" s="38">
        <v>18983920.44</v>
      </c>
      <c r="G24" s="38">
        <v>15533706.44</v>
      </c>
      <c r="H24" s="38">
        <v>6886657.55</v>
      </c>
      <c r="I24" s="38">
        <v>68000</v>
      </c>
      <c r="J24" s="38">
        <v>3450214</v>
      </c>
      <c r="K24" s="38">
        <v>3450214</v>
      </c>
      <c r="L24" s="38">
        <v>17840244.7</v>
      </c>
      <c r="M24" s="38">
        <v>14417884.08</v>
      </c>
      <c r="N24" s="38">
        <v>6421762.3</v>
      </c>
      <c r="O24" s="38">
        <v>63056.19</v>
      </c>
      <c r="P24" s="38">
        <v>3422360.62</v>
      </c>
      <c r="Q24" s="38">
        <v>3422360.62</v>
      </c>
      <c r="R24" s="38">
        <f t="shared" si="2"/>
        <v>93.97555555705857</v>
      </c>
      <c r="S24" s="38">
        <f t="shared" si="3"/>
        <v>92.81676678833902</v>
      </c>
      <c r="T24" s="38">
        <f t="shared" si="4"/>
        <v>93.24933399657719</v>
      </c>
      <c r="U24" s="38">
        <f t="shared" si="5"/>
        <v>92.7296911764706</v>
      </c>
      <c r="V24" s="38">
        <f t="shared" si="6"/>
        <v>99.19270572781863</v>
      </c>
      <c r="W24" s="38">
        <f t="shared" si="7"/>
        <v>99.19270572781863</v>
      </c>
      <c r="X24" s="38">
        <f t="shared" si="8"/>
        <v>80.81662736386122</v>
      </c>
      <c r="Y24" s="38">
        <f t="shared" si="9"/>
        <v>35.99593171499492</v>
      </c>
      <c r="Z24" s="38">
        <f t="shared" si="10"/>
        <v>0.3534491317823685</v>
      </c>
      <c r="AA24" s="38">
        <f t="shared" si="11"/>
        <v>19.183372636138788</v>
      </c>
      <c r="AB24" s="38">
        <f t="shared" si="12"/>
        <v>19.183372636138788</v>
      </c>
      <c r="AC24" s="38">
        <v>113.69</v>
      </c>
      <c r="AD24" s="38">
        <v>96.55</v>
      </c>
      <c r="AE24" s="38">
        <v>98.38</v>
      </c>
      <c r="AF24" s="38">
        <v>94.72</v>
      </c>
      <c r="AG24" s="38">
        <v>450.76</v>
      </c>
      <c r="AH24" s="38">
        <v>450.76</v>
      </c>
    </row>
    <row r="25" spans="1:34" ht="13.5">
      <c r="A25" s="49" t="s">
        <v>64</v>
      </c>
      <c r="B25" s="49">
        <v>1002092</v>
      </c>
      <c r="C25" s="49"/>
      <c r="D25" s="49">
        <v>2</v>
      </c>
      <c r="E25" s="48" t="s">
        <v>79</v>
      </c>
      <c r="F25" s="38">
        <v>11712553.33</v>
      </c>
      <c r="G25" s="38">
        <v>8820583.33</v>
      </c>
      <c r="H25" s="38">
        <v>3353743.7</v>
      </c>
      <c r="I25" s="38">
        <v>45000</v>
      </c>
      <c r="J25" s="38">
        <v>2891970</v>
      </c>
      <c r="K25" s="38">
        <v>2891970</v>
      </c>
      <c r="L25" s="38">
        <v>10792857.3</v>
      </c>
      <c r="M25" s="38">
        <v>8212683.57</v>
      </c>
      <c r="N25" s="38">
        <v>3130957.7</v>
      </c>
      <c r="O25" s="38">
        <v>40492.8</v>
      </c>
      <c r="P25" s="38">
        <v>2580173.73</v>
      </c>
      <c r="Q25" s="38">
        <v>2580173.73</v>
      </c>
      <c r="R25" s="38">
        <f t="shared" si="2"/>
        <v>92.14777509149664</v>
      </c>
      <c r="S25" s="38">
        <f t="shared" si="3"/>
        <v>93.10816827802702</v>
      </c>
      <c r="T25" s="38">
        <f t="shared" si="4"/>
        <v>93.3570952365859</v>
      </c>
      <c r="U25" s="38">
        <f t="shared" si="5"/>
        <v>89.98400000000001</v>
      </c>
      <c r="V25" s="38">
        <f t="shared" si="6"/>
        <v>89.2185510223135</v>
      </c>
      <c r="W25" s="38">
        <f t="shared" si="7"/>
        <v>89.2185510223135</v>
      </c>
      <c r="X25" s="38">
        <f t="shared" si="8"/>
        <v>76.09369179744459</v>
      </c>
      <c r="Y25" s="38">
        <f t="shared" si="9"/>
        <v>29.00953485227679</v>
      </c>
      <c r="Z25" s="38">
        <f t="shared" si="10"/>
        <v>0.375181463763076</v>
      </c>
      <c r="AA25" s="38">
        <f t="shared" si="11"/>
        <v>23.906308202555405</v>
      </c>
      <c r="AB25" s="38">
        <f t="shared" si="12"/>
        <v>23.906308202555405</v>
      </c>
      <c r="AC25" s="38">
        <v>112.21</v>
      </c>
      <c r="AD25" s="38">
        <v>100.58</v>
      </c>
      <c r="AE25" s="38">
        <v>97.25</v>
      </c>
      <c r="AF25" s="38">
        <v>98.1</v>
      </c>
      <c r="AG25" s="38">
        <v>177.53</v>
      </c>
      <c r="AH25" s="38">
        <v>177.53</v>
      </c>
    </row>
    <row r="26" spans="1:34" ht="13.5">
      <c r="A26" s="49" t="s">
        <v>64</v>
      </c>
      <c r="B26" s="49">
        <v>1002102</v>
      </c>
      <c r="C26" s="49"/>
      <c r="D26" s="49">
        <v>2</v>
      </c>
      <c r="E26" s="48" t="s">
        <v>80</v>
      </c>
      <c r="F26" s="38">
        <v>16563805.14</v>
      </c>
      <c r="G26" s="38">
        <v>14162301.37</v>
      </c>
      <c r="H26" s="38">
        <v>5340003.69</v>
      </c>
      <c r="I26" s="38">
        <v>50000</v>
      </c>
      <c r="J26" s="38">
        <v>2401503.77</v>
      </c>
      <c r="K26" s="38">
        <v>2401503.77</v>
      </c>
      <c r="L26" s="38">
        <v>15295026.52</v>
      </c>
      <c r="M26" s="38">
        <v>13134023.1</v>
      </c>
      <c r="N26" s="38">
        <v>5080419.3</v>
      </c>
      <c r="O26" s="38">
        <v>23887.07</v>
      </c>
      <c r="P26" s="38">
        <v>2161003.42</v>
      </c>
      <c r="Q26" s="38">
        <v>2161003.42</v>
      </c>
      <c r="R26" s="38">
        <f t="shared" si="2"/>
        <v>92.3400534522347</v>
      </c>
      <c r="S26" s="38">
        <f t="shared" si="3"/>
        <v>92.73932785967823</v>
      </c>
      <c r="T26" s="38">
        <f t="shared" si="4"/>
        <v>95.13887246021734</v>
      </c>
      <c r="U26" s="38">
        <f t="shared" si="5"/>
        <v>47.774139999999996</v>
      </c>
      <c r="V26" s="38">
        <f t="shared" si="6"/>
        <v>89.98542692273183</v>
      </c>
      <c r="W26" s="38">
        <f t="shared" si="7"/>
        <v>89.98542692273183</v>
      </c>
      <c r="X26" s="38">
        <f t="shared" si="8"/>
        <v>85.87120187615078</v>
      </c>
      <c r="Y26" s="38">
        <f t="shared" si="9"/>
        <v>33.216152279022005</v>
      </c>
      <c r="Z26" s="38">
        <f t="shared" si="10"/>
        <v>0.1561754075337164</v>
      </c>
      <c r="AA26" s="38">
        <f t="shared" si="11"/>
        <v>14.128798123849215</v>
      </c>
      <c r="AB26" s="38">
        <f t="shared" si="12"/>
        <v>14.128798123849215</v>
      </c>
      <c r="AC26" s="38">
        <v>103.47</v>
      </c>
      <c r="AD26" s="38">
        <v>104.01</v>
      </c>
      <c r="AE26" s="38">
        <v>105.19</v>
      </c>
      <c r="AF26" s="38">
        <v>64.16</v>
      </c>
      <c r="AG26" s="38">
        <v>100.29</v>
      </c>
      <c r="AH26" s="38">
        <v>100.29</v>
      </c>
    </row>
    <row r="27" spans="1:34" ht="13.5">
      <c r="A27" s="49" t="s">
        <v>64</v>
      </c>
      <c r="B27" s="49">
        <v>1002113</v>
      </c>
      <c r="C27" s="49"/>
      <c r="D27" s="49">
        <v>3</v>
      </c>
      <c r="E27" s="48" t="s">
        <v>81</v>
      </c>
      <c r="F27" s="38">
        <v>50690517.16</v>
      </c>
      <c r="G27" s="38">
        <v>43922526.16</v>
      </c>
      <c r="H27" s="38">
        <v>15926157.26</v>
      </c>
      <c r="I27" s="38">
        <v>180000</v>
      </c>
      <c r="J27" s="38">
        <v>6767991</v>
      </c>
      <c r="K27" s="38">
        <v>6767991</v>
      </c>
      <c r="L27" s="38">
        <v>48669424.82</v>
      </c>
      <c r="M27" s="38">
        <v>41908528.56</v>
      </c>
      <c r="N27" s="38">
        <v>15562458.45</v>
      </c>
      <c r="O27" s="38">
        <v>158479.03</v>
      </c>
      <c r="P27" s="38">
        <v>6760896.26</v>
      </c>
      <c r="Q27" s="38">
        <v>6760896.26</v>
      </c>
      <c r="R27" s="38">
        <f t="shared" si="2"/>
        <v>96.01287883171402</v>
      </c>
      <c r="S27" s="38">
        <f t="shared" si="3"/>
        <v>95.41465900056967</v>
      </c>
      <c r="T27" s="38">
        <f t="shared" si="4"/>
        <v>97.71634296922672</v>
      </c>
      <c r="U27" s="38">
        <f t="shared" si="5"/>
        <v>88.04390555555555</v>
      </c>
      <c r="V27" s="38">
        <f t="shared" si="6"/>
        <v>99.89517214192513</v>
      </c>
      <c r="W27" s="38">
        <f t="shared" si="7"/>
        <v>99.89517214192513</v>
      </c>
      <c r="X27" s="38">
        <f t="shared" si="8"/>
        <v>86.10853470119149</v>
      </c>
      <c r="Y27" s="38">
        <f t="shared" si="9"/>
        <v>31.97584213817302</v>
      </c>
      <c r="Z27" s="38">
        <f t="shared" si="10"/>
        <v>0.3256233879609675</v>
      </c>
      <c r="AA27" s="38">
        <f t="shared" si="11"/>
        <v>13.891465298808518</v>
      </c>
      <c r="AB27" s="38">
        <f t="shared" si="12"/>
        <v>13.891465298808518</v>
      </c>
      <c r="AC27" s="38">
        <v>109.71</v>
      </c>
      <c r="AD27" s="38">
        <v>105.9</v>
      </c>
      <c r="AE27" s="38">
        <v>109.27</v>
      </c>
      <c r="AF27" s="38">
        <v>92.05</v>
      </c>
      <c r="AG27" s="38">
        <v>141.29</v>
      </c>
      <c r="AH27" s="38">
        <v>141.29</v>
      </c>
    </row>
    <row r="28" spans="1:34" ht="13.5">
      <c r="A28" s="49" t="s">
        <v>64</v>
      </c>
      <c r="B28" s="49">
        <v>1003012</v>
      </c>
      <c r="C28" s="49"/>
      <c r="D28" s="49">
        <v>2</v>
      </c>
      <c r="E28" s="48" t="s">
        <v>82</v>
      </c>
      <c r="F28" s="38">
        <v>24463411</v>
      </c>
      <c r="G28" s="38">
        <v>20390445</v>
      </c>
      <c r="H28" s="38">
        <v>7908729.02</v>
      </c>
      <c r="I28" s="38">
        <v>36000</v>
      </c>
      <c r="J28" s="38">
        <v>4072966</v>
      </c>
      <c r="K28" s="38">
        <v>4072966</v>
      </c>
      <c r="L28" s="38">
        <v>22989975.17</v>
      </c>
      <c r="M28" s="38">
        <v>19021129.04</v>
      </c>
      <c r="N28" s="38">
        <v>7566939.73</v>
      </c>
      <c r="O28" s="38">
        <v>35749.48</v>
      </c>
      <c r="P28" s="38">
        <v>3968846.13</v>
      </c>
      <c r="Q28" s="38">
        <v>3968846.13</v>
      </c>
      <c r="R28" s="38">
        <f t="shared" si="2"/>
        <v>93.9769812558028</v>
      </c>
      <c r="S28" s="38">
        <f t="shared" si="3"/>
        <v>93.28452145110123</v>
      </c>
      <c r="T28" s="38">
        <f t="shared" si="4"/>
        <v>95.67832847559114</v>
      </c>
      <c r="U28" s="38">
        <f t="shared" si="5"/>
        <v>99.30411111111111</v>
      </c>
      <c r="V28" s="38">
        <f t="shared" si="6"/>
        <v>97.44363517888438</v>
      </c>
      <c r="W28" s="38">
        <f t="shared" si="7"/>
        <v>97.44363517888438</v>
      </c>
      <c r="X28" s="38">
        <f t="shared" si="8"/>
        <v>82.73662280775747</v>
      </c>
      <c r="Y28" s="38">
        <f t="shared" si="9"/>
        <v>32.91408396070921</v>
      </c>
      <c r="Z28" s="38">
        <f t="shared" si="10"/>
        <v>0.15550029843725144</v>
      </c>
      <c r="AA28" s="38">
        <f t="shared" si="11"/>
        <v>17.263377192242523</v>
      </c>
      <c r="AB28" s="38">
        <f t="shared" si="12"/>
        <v>17.263377192242523</v>
      </c>
      <c r="AC28" s="38">
        <v>99.96</v>
      </c>
      <c r="AD28" s="38">
        <v>106.46</v>
      </c>
      <c r="AE28" s="38">
        <v>110.49</v>
      </c>
      <c r="AF28" s="38">
        <v>105.45</v>
      </c>
      <c r="AG28" s="38">
        <v>77.35</v>
      </c>
      <c r="AH28" s="38">
        <v>77.35</v>
      </c>
    </row>
    <row r="29" spans="1:34" ht="13.5">
      <c r="A29" s="49" t="s">
        <v>64</v>
      </c>
      <c r="B29" s="49">
        <v>1003023</v>
      </c>
      <c r="C29" s="49"/>
      <c r="D29" s="49">
        <v>3</v>
      </c>
      <c r="E29" s="48" t="s">
        <v>83</v>
      </c>
      <c r="F29" s="38">
        <v>115395340.55</v>
      </c>
      <c r="G29" s="38">
        <v>89541032.53</v>
      </c>
      <c r="H29" s="38">
        <v>35419236.38</v>
      </c>
      <c r="I29" s="38">
        <v>380000</v>
      </c>
      <c r="J29" s="38">
        <v>25854308.02</v>
      </c>
      <c r="K29" s="38">
        <v>25854308.02</v>
      </c>
      <c r="L29" s="38">
        <v>109843632.53</v>
      </c>
      <c r="M29" s="38">
        <v>86430524.92</v>
      </c>
      <c r="N29" s="38">
        <v>35202169.13</v>
      </c>
      <c r="O29" s="38">
        <v>236688.97</v>
      </c>
      <c r="P29" s="38">
        <v>23413107.61</v>
      </c>
      <c r="Q29" s="38">
        <v>23413107.61</v>
      </c>
      <c r="R29" s="38">
        <f t="shared" si="2"/>
        <v>95.18896690842168</v>
      </c>
      <c r="S29" s="38">
        <f t="shared" si="3"/>
        <v>96.52616513110026</v>
      </c>
      <c r="T29" s="38">
        <f t="shared" si="4"/>
        <v>99.38714870170784</v>
      </c>
      <c r="U29" s="38">
        <f t="shared" si="5"/>
        <v>62.28657105263158</v>
      </c>
      <c r="V29" s="38">
        <f t="shared" si="6"/>
        <v>90.55785825669142</v>
      </c>
      <c r="W29" s="38">
        <f t="shared" si="7"/>
        <v>90.55785825669142</v>
      </c>
      <c r="X29" s="38">
        <f t="shared" si="8"/>
        <v>78.68505704815843</v>
      </c>
      <c r="Y29" s="38">
        <f t="shared" si="9"/>
        <v>32.04752821733726</v>
      </c>
      <c r="Z29" s="38">
        <f t="shared" si="10"/>
        <v>0.21547809786366684</v>
      </c>
      <c r="AA29" s="38">
        <f t="shared" si="11"/>
        <v>21.31494295184158</v>
      </c>
      <c r="AB29" s="38">
        <f t="shared" si="12"/>
        <v>21.31494295184158</v>
      </c>
      <c r="AC29" s="38">
        <v>111.15</v>
      </c>
      <c r="AD29" s="38">
        <v>103.91</v>
      </c>
      <c r="AE29" s="38">
        <v>108.1</v>
      </c>
      <c r="AF29" s="38">
        <v>83.82</v>
      </c>
      <c r="AG29" s="38">
        <v>149.61</v>
      </c>
      <c r="AH29" s="38">
        <v>150.04</v>
      </c>
    </row>
    <row r="30" spans="1:34" ht="13.5">
      <c r="A30" s="49" t="s">
        <v>64</v>
      </c>
      <c r="B30" s="49">
        <v>1003032</v>
      </c>
      <c r="C30" s="49"/>
      <c r="D30" s="49">
        <v>2</v>
      </c>
      <c r="E30" s="48" t="s">
        <v>84</v>
      </c>
      <c r="F30" s="38">
        <v>29137622.55</v>
      </c>
      <c r="G30" s="38">
        <v>25229783.55</v>
      </c>
      <c r="H30" s="38">
        <v>10647572.71</v>
      </c>
      <c r="I30" s="38">
        <v>102736</v>
      </c>
      <c r="J30" s="38">
        <v>3907839</v>
      </c>
      <c r="K30" s="38">
        <v>3907839</v>
      </c>
      <c r="L30" s="38">
        <v>28010909.56</v>
      </c>
      <c r="M30" s="38">
        <v>24646000.82</v>
      </c>
      <c r="N30" s="38">
        <v>10502696.34</v>
      </c>
      <c r="O30" s="38">
        <v>88992.98</v>
      </c>
      <c r="P30" s="38">
        <v>3364908.74</v>
      </c>
      <c r="Q30" s="38">
        <v>3364908.74</v>
      </c>
      <c r="R30" s="38">
        <f t="shared" si="2"/>
        <v>96.13313341516945</v>
      </c>
      <c r="S30" s="38">
        <f t="shared" si="3"/>
        <v>97.68613658994312</v>
      </c>
      <c r="T30" s="38">
        <f t="shared" si="4"/>
        <v>98.63934838534668</v>
      </c>
      <c r="U30" s="38">
        <f t="shared" si="5"/>
        <v>86.62297539324092</v>
      </c>
      <c r="V30" s="38">
        <f t="shared" si="6"/>
        <v>86.10663694179827</v>
      </c>
      <c r="W30" s="38">
        <f t="shared" si="7"/>
        <v>86.10663694179827</v>
      </c>
      <c r="X30" s="38">
        <f t="shared" si="8"/>
        <v>87.98714931840294</v>
      </c>
      <c r="Y30" s="38">
        <f t="shared" si="9"/>
        <v>37.49502070792449</v>
      </c>
      <c r="Z30" s="38">
        <f t="shared" si="10"/>
        <v>0.31770828365774784</v>
      </c>
      <c r="AA30" s="38">
        <f t="shared" si="11"/>
        <v>12.012850681597076</v>
      </c>
      <c r="AB30" s="38">
        <f t="shared" si="12"/>
        <v>12.012850681597076</v>
      </c>
      <c r="AC30" s="38">
        <v>97.48</v>
      </c>
      <c r="AD30" s="38">
        <v>107.28</v>
      </c>
      <c r="AE30" s="38">
        <v>109.58</v>
      </c>
      <c r="AF30" s="38">
        <v>227.51</v>
      </c>
      <c r="AG30" s="38">
        <v>58.41</v>
      </c>
      <c r="AH30" s="38">
        <v>58.41</v>
      </c>
    </row>
    <row r="31" spans="1:34" ht="13.5">
      <c r="A31" s="49" t="s">
        <v>64</v>
      </c>
      <c r="B31" s="49">
        <v>1003042</v>
      </c>
      <c r="C31" s="49"/>
      <c r="D31" s="49">
        <v>2</v>
      </c>
      <c r="E31" s="48" t="s">
        <v>85</v>
      </c>
      <c r="F31" s="38">
        <v>39303638.55</v>
      </c>
      <c r="G31" s="38">
        <v>29906765.59</v>
      </c>
      <c r="H31" s="38">
        <v>11459571.26</v>
      </c>
      <c r="I31" s="38">
        <v>140000</v>
      </c>
      <c r="J31" s="38">
        <v>9396872.96</v>
      </c>
      <c r="K31" s="38">
        <v>9396872.96</v>
      </c>
      <c r="L31" s="38">
        <v>36723413.87</v>
      </c>
      <c r="M31" s="38">
        <v>28039218.72</v>
      </c>
      <c r="N31" s="38">
        <v>11106593.69</v>
      </c>
      <c r="O31" s="38">
        <v>131457.61</v>
      </c>
      <c r="P31" s="38">
        <v>8684195.15</v>
      </c>
      <c r="Q31" s="38">
        <v>8684195.15</v>
      </c>
      <c r="R31" s="38">
        <f t="shared" si="2"/>
        <v>93.4351505987987</v>
      </c>
      <c r="S31" s="38">
        <f t="shared" si="3"/>
        <v>93.75543682789804</v>
      </c>
      <c r="T31" s="38">
        <f t="shared" si="4"/>
        <v>96.91980125615973</v>
      </c>
      <c r="U31" s="38">
        <f t="shared" si="5"/>
        <v>93.89829285714285</v>
      </c>
      <c r="V31" s="38">
        <f t="shared" si="6"/>
        <v>92.41579818058963</v>
      </c>
      <c r="W31" s="38">
        <f t="shared" si="7"/>
        <v>92.41579818058963</v>
      </c>
      <c r="X31" s="38">
        <f t="shared" si="8"/>
        <v>76.35242959507566</v>
      </c>
      <c r="Y31" s="38">
        <f t="shared" si="9"/>
        <v>30.243903056826564</v>
      </c>
      <c r="Z31" s="38">
        <f t="shared" si="10"/>
        <v>0.3579667469515682</v>
      </c>
      <c r="AA31" s="38">
        <f t="shared" si="11"/>
        <v>23.64757040492434</v>
      </c>
      <c r="AB31" s="38">
        <f t="shared" si="12"/>
        <v>23.64757040492434</v>
      </c>
      <c r="AC31" s="38">
        <v>108.31</v>
      </c>
      <c r="AD31" s="38">
        <v>105.66</v>
      </c>
      <c r="AE31" s="38">
        <v>107.58</v>
      </c>
      <c r="AF31" s="38">
        <v>118.05</v>
      </c>
      <c r="AG31" s="38">
        <v>117.84</v>
      </c>
      <c r="AH31" s="38">
        <v>117.84</v>
      </c>
    </row>
    <row r="32" spans="1:34" ht="13.5">
      <c r="A32" s="49" t="s">
        <v>64</v>
      </c>
      <c r="B32" s="49">
        <v>1003052</v>
      </c>
      <c r="C32" s="49"/>
      <c r="D32" s="49">
        <v>2</v>
      </c>
      <c r="E32" s="48" t="s">
        <v>86</v>
      </c>
      <c r="F32" s="38">
        <v>19265400.02</v>
      </c>
      <c r="G32" s="38">
        <v>13918888.63</v>
      </c>
      <c r="H32" s="38">
        <v>5427719</v>
      </c>
      <c r="I32" s="38">
        <v>16750</v>
      </c>
      <c r="J32" s="38">
        <v>5346511.39</v>
      </c>
      <c r="K32" s="38">
        <v>5346511.39</v>
      </c>
      <c r="L32" s="38">
        <v>16218590.83</v>
      </c>
      <c r="M32" s="38">
        <v>13104395.27</v>
      </c>
      <c r="N32" s="38">
        <v>5106472.88</v>
      </c>
      <c r="O32" s="38">
        <v>4008.61</v>
      </c>
      <c r="P32" s="38">
        <v>3114195.56</v>
      </c>
      <c r="Q32" s="38">
        <v>3114195.56</v>
      </c>
      <c r="R32" s="38">
        <f t="shared" si="2"/>
        <v>84.1850717512379</v>
      </c>
      <c r="S32" s="38">
        <f t="shared" si="3"/>
        <v>94.14828739814408</v>
      </c>
      <c r="T32" s="38">
        <f t="shared" si="4"/>
        <v>94.08137893652932</v>
      </c>
      <c r="U32" s="38">
        <f t="shared" si="5"/>
        <v>23.932000000000002</v>
      </c>
      <c r="V32" s="38">
        <f t="shared" si="6"/>
        <v>58.2472444709409</v>
      </c>
      <c r="W32" s="38">
        <f t="shared" si="7"/>
        <v>58.2472444709409</v>
      </c>
      <c r="X32" s="38">
        <f t="shared" si="8"/>
        <v>80.79860579354661</v>
      </c>
      <c r="Y32" s="38">
        <f t="shared" si="9"/>
        <v>31.485305557831865</v>
      </c>
      <c r="Z32" s="38">
        <f t="shared" si="10"/>
        <v>0.02471614237030481</v>
      </c>
      <c r="AA32" s="38">
        <f t="shared" si="11"/>
        <v>19.201394206453383</v>
      </c>
      <c r="AB32" s="38">
        <f t="shared" si="12"/>
        <v>19.201394206453383</v>
      </c>
      <c r="AC32" s="38">
        <v>114.06</v>
      </c>
      <c r="AD32" s="38">
        <v>106.37</v>
      </c>
      <c r="AE32" s="38">
        <v>111.46</v>
      </c>
      <c r="AF32" s="38">
        <v>59.2</v>
      </c>
      <c r="AG32" s="38">
        <v>163.94</v>
      </c>
      <c r="AH32" s="38">
        <v>163.94</v>
      </c>
    </row>
    <row r="33" spans="1:34" ht="13.5">
      <c r="A33" s="49" t="s">
        <v>64</v>
      </c>
      <c r="B33" s="49">
        <v>1004011</v>
      </c>
      <c r="C33" s="49"/>
      <c r="D33" s="49">
        <v>1</v>
      </c>
      <c r="E33" s="48" t="s">
        <v>87</v>
      </c>
      <c r="F33" s="38">
        <v>67107401.55</v>
      </c>
      <c r="G33" s="38">
        <v>56155380.57</v>
      </c>
      <c r="H33" s="38">
        <v>22272776.2</v>
      </c>
      <c r="I33" s="38">
        <v>260000</v>
      </c>
      <c r="J33" s="38">
        <v>10952020.98</v>
      </c>
      <c r="K33" s="38">
        <v>10952020.98</v>
      </c>
      <c r="L33" s="38">
        <v>64748350.39</v>
      </c>
      <c r="M33" s="38">
        <v>54006832.25</v>
      </c>
      <c r="N33" s="38">
        <v>21977635.18</v>
      </c>
      <c r="O33" s="38">
        <v>182352.85</v>
      </c>
      <c r="P33" s="38">
        <v>10741518.14</v>
      </c>
      <c r="Q33" s="38">
        <v>10741518.14</v>
      </c>
      <c r="R33" s="38">
        <f t="shared" si="2"/>
        <v>96.48466323309758</v>
      </c>
      <c r="S33" s="38">
        <f t="shared" si="3"/>
        <v>96.17392260867729</v>
      </c>
      <c r="T33" s="38">
        <f t="shared" si="4"/>
        <v>98.67487996399838</v>
      </c>
      <c r="U33" s="38">
        <f t="shared" si="5"/>
        <v>70.13571153846155</v>
      </c>
      <c r="V33" s="38">
        <f t="shared" si="6"/>
        <v>98.077954375869</v>
      </c>
      <c r="W33" s="38">
        <f t="shared" si="7"/>
        <v>98.077954375869</v>
      </c>
      <c r="X33" s="38">
        <f t="shared" si="8"/>
        <v>83.41036014770971</v>
      </c>
      <c r="Y33" s="38">
        <f t="shared" si="9"/>
        <v>33.94315847063544</v>
      </c>
      <c r="Z33" s="38">
        <f t="shared" si="10"/>
        <v>0.28163319822301347</v>
      </c>
      <c r="AA33" s="38">
        <f t="shared" si="11"/>
        <v>16.589639852290297</v>
      </c>
      <c r="AB33" s="38">
        <f t="shared" si="12"/>
        <v>16.589639852290297</v>
      </c>
      <c r="AC33" s="38">
        <v>110.5</v>
      </c>
      <c r="AD33" s="38">
        <v>104.54</v>
      </c>
      <c r="AE33" s="38">
        <v>110.43</v>
      </c>
      <c r="AF33" s="38">
        <v>78.51</v>
      </c>
      <c r="AG33" s="38">
        <v>154.88</v>
      </c>
      <c r="AH33" s="38">
        <v>154.88</v>
      </c>
    </row>
    <row r="34" spans="1:34" ht="13.5">
      <c r="A34" s="49" t="s">
        <v>64</v>
      </c>
      <c r="B34" s="49">
        <v>1004022</v>
      </c>
      <c r="C34" s="49"/>
      <c r="D34" s="49">
        <v>2</v>
      </c>
      <c r="E34" s="48" t="s">
        <v>88</v>
      </c>
      <c r="F34" s="38">
        <v>62725492.71</v>
      </c>
      <c r="G34" s="38">
        <v>20632190.03</v>
      </c>
      <c r="H34" s="38">
        <v>5981987.5</v>
      </c>
      <c r="I34" s="38">
        <v>743808.53</v>
      </c>
      <c r="J34" s="38">
        <v>42093302.68</v>
      </c>
      <c r="K34" s="38">
        <v>42093302.68</v>
      </c>
      <c r="L34" s="38">
        <v>36187499.41</v>
      </c>
      <c r="M34" s="38">
        <v>16640371.9</v>
      </c>
      <c r="N34" s="38">
        <v>5647546.92</v>
      </c>
      <c r="O34" s="38">
        <v>628782.62</v>
      </c>
      <c r="P34" s="38">
        <v>19547127.51</v>
      </c>
      <c r="Q34" s="38">
        <v>19547127.51</v>
      </c>
      <c r="R34" s="38">
        <f t="shared" si="2"/>
        <v>57.69185357747028</v>
      </c>
      <c r="S34" s="38">
        <f t="shared" si="3"/>
        <v>80.65247497141243</v>
      </c>
      <c r="T34" s="38">
        <f t="shared" si="4"/>
        <v>94.40920630476074</v>
      </c>
      <c r="U34" s="38">
        <f t="shared" si="5"/>
        <v>84.5355484159344</v>
      </c>
      <c r="V34" s="38">
        <f t="shared" si="6"/>
        <v>46.43761896898512</v>
      </c>
      <c r="W34" s="38">
        <f t="shared" si="7"/>
        <v>46.43761896898512</v>
      </c>
      <c r="X34" s="38">
        <f t="shared" si="8"/>
        <v>45.983757295486484</v>
      </c>
      <c r="Y34" s="38">
        <f t="shared" si="9"/>
        <v>15.60634752905686</v>
      </c>
      <c r="Z34" s="38">
        <f t="shared" si="10"/>
        <v>1.7375685810062997</v>
      </c>
      <c r="AA34" s="38">
        <f t="shared" si="11"/>
        <v>54.01624270451354</v>
      </c>
      <c r="AB34" s="38">
        <f t="shared" si="12"/>
        <v>54.01624270451354</v>
      </c>
      <c r="AC34" s="38">
        <v>133.42</v>
      </c>
      <c r="AD34" s="38">
        <v>101.63</v>
      </c>
      <c r="AE34" s="38">
        <v>109.58</v>
      </c>
      <c r="AF34" s="38">
        <v>148.92</v>
      </c>
      <c r="AG34" s="38">
        <v>181.84</v>
      </c>
      <c r="AH34" s="38">
        <v>181.84</v>
      </c>
    </row>
    <row r="35" spans="1:34" ht="13.5">
      <c r="A35" s="49" t="s">
        <v>64</v>
      </c>
      <c r="B35" s="49">
        <v>1004032</v>
      </c>
      <c r="C35" s="49"/>
      <c r="D35" s="49">
        <v>2</v>
      </c>
      <c r="E35" s="48" t="s">
        <v>89</v>
      </c>
      <c r="F35" s="38">
        <v>21874014.17</v>
      </c>
      <c r="G35" s="38">
        <v>17371305.17</v>
      </c>
      <c r="H35" s="38">
        <v>6140466.32</v>
      </c>
      <c r="I35" s="38">
        <v>85200</v>
      </c>
      <c r="J35" s="38">
        <v>4502709</v>
      </c>
      <c r="K35" s="38">
        <v>4502709</v>
      </c>
      <c r="L35" s="38">
        <v>21068042.77</v>
      </c>
      <c r="M35" s="38">
        <v>16574005.72</v>
      </c>
      <c r="N35" s="38">
        <v>6085836.76</v>
      </c>
      <c r="O35" s="38">
        <v>66661.38</v>
      </c>
      <c r="P35" s="38">
        <v>4494037.05</v>
      </c>
      <c r="Q35" s="38">
        <v>4494037.05</v>
      </c>
      <c r="R35" s="38">
        <f t="shared" si="2"/>
        <v>96.31539326190351</v>
      </c>
      <c r="S35" s="38">
        <f t="shared" si="3"/>
        <v>95.41025016717266</v>
      </c>
      <c r="T35" s="38">
        <f t="shared" si="4"/>
        <v>99.11033532059173</v>
      </c>
      <c r="U35" s="38">
        <f t="shared" si="5"/>
        <v>78.24105633802817</v>
      </c>
      <c r="V35" s="38">
        <f t="shared" si="6"/>
        <v>99.80740594162314</v>
      </c>
      <c r="W35" s="38">
        <f t="shared" si="7"/>
        <v>99.80740594162314</v>
      </c>
      <c r="X35" s="38">
        <f t="shared" si="8"/>
        <v>78.66893902266366</v>
      </c>
      <c r="Y35" s="38">
        <f t="shared" si="9"/>
        <v>28.886578722281563</v>
      </c>
      <c r="Z35" s="38">
        <f t="shared" si="10"/>
        <v>0.3164099329384455</v>
      </c>
      <c r="AA35" s="38">
        <f t="shared" si="11"/>
        <v>21.33106097733634</v>
      </c>
      <c r="AB35" s="38">
        <f t="shared" si="12"/>
        <v>21.33106097733634</v>
      </c>
      <c r="AC35" s="38">
        <v>115.6</v>
      </c>
      <c r="AD35" s="38">
        <v>107.52</v>
      </c>
      <c r="AE35" s="38">
        <v>108.86</v>
      </c>
      <c r="AF35" s="38">
        <v>111.88</v>
      </c>
      <c r="AG35" s="38">
        <v>159.89</v>
      </c>
      <c r="AH35" s="38">
        <v>159.89</v>
      </c>
    </row>
    <row r="36" spans="1:34" ht="13.5">
      <c r="A36" s="49" t="s">
        <v>64</v>
      </c>
      <c r="B36" s="49">
        <v>1004042</v>
      </c>
      <c r="C36" s="49"/>
      <c r="D36" s="49">
        <v>2</v>
      </c>
      <c r="E36" s="48" t="s">
        <v>90</v>
      </c>
      <c r="F36" s="38">
        <v>23994382.35</v>
      </c>
      <c r="G36" s="38">
        <v>23472222.68</v>
      </c>
      <c r="H36" s="38">
        <v>9431145.88</v>
      </c>
      <c r="I36" s="38">
        <v>174999</v>
      </c>
      <c r="J36" s="38">
        <v>522159.67</v>
      </c>
      <c r="K36" s="38">
        <v>522159.67</v>
      </c>
      <c r="L36" s="38">
        <v>22766107.27</v>
      </c>
      <c r="M36" s="38">
        <v>22308032.89</v>
      </c>
      <c r="N36" s="38">
        <v>9097511.75</v>
      </c>
      <c r="O36" s="38">
        <v>127415.91</v>
      </c>
      <c r="P36" s="38">
        <v>458074.38</v>
      </c>
      <c r="Q36" s="38">
        <v>458074.38</v>
      </c>
      <c r="R36" s="38">
        <f t="shared" si="2"/>
        <v>94.88098896615273</v>
      </c>
      <c r="S36" s="38">
        <f t="shared" si="3"/>
        <v>95.04013826951304</v>
      </c>
      <c r="T36" s="38">
        <f t="shared" si="4"/>
        <v>96.46242212510447</v>
      </c>
      <c r="U36" s="38">
        <f t="shared" si="5"/>
        <v>72.8095074828999</v>
      </c>
      <c r="V36" s="38">
        <f t="shared" si="6"/>
        <v>87.72687863848236</v>
      </c>
      <c r="W36" s="38">
        <f t="shared" si="7"/>
        <v>87.72687863848236</v>
      </c>
      <c r="X36" s="38">
        <f t="shared" si="8"/>
        <v>97.98791082477405</v>
      </c>
      <c r="Y36" s="38">
        <f t="shared" si="9"/>
        <v>39.96076993798685</v>
      </c>
      <c r="Z36" s="38">
        <f t="shared" si="10"/>
        <v>0.5596736784593038</v>
      </c>
      <c r="AA36" s="38">
        <f t="shared" si="11"/>
        <v>2.0120891752259586</v>
      </c>
      <c r="AB36" s="38">
        <f t="shared" si="12"/>
        <v>2.0120891752259586</v>
      </c>
      <c r="AC36" s="38">
        <v>88.32</v>
      </c>
      <c r="AD36" s="38">
        <v>97.37</v>
      </c>
      <c r="AE36" s="38">
        <v>102.92</v>
      </c>
      <c r="AF36" s="38">
        <v>117.55</v>
      </c>
      <c r="AG36" s="38">
        <v>15.99</v>
      </c>
      <c r="AH36" s="38">
        <v>15.99</v>
      </c>
    </row>
    <row r="37" spans="1:34" ht="13.5">
      <c r="A37" s="49" t="s">
        <v>64</v>
      </c>
      <c r="B37" s="49">
        <v>1004052</v>
      </c>
      <c r="C37" s="49"/>
      <c r="D37" s="49">
        <v>2</v>
      </c>
      <c r="E37" s="48" t="s">
        <v>87</v>
      </c>
      <c r="F37" s="38">
        <v>36661106.94</v>
      </c>
      <c r="G37" s="38">
        <v>31537106.94</v>
      </c>
      <c r="H37" s="38">
        <v>13157025.12</v>
      </c>
      <c r="I37" s="38">
        <v>111222</v>
      </c>
      <c r="J37" s="38">
        <v>5124000</v>
      </c>
      <c r="K37" s="38">
        <v>5124000</v>
      </c>
      <c r="L37" s="38">
        <v>33480663.72</v>
      </c>
      <c r="M37" s="38">
        <v>28572651.34</v>
      </c>
      <c r="N37" s="38">
        <v>12211710.62</v>
      </c>
      <c r="O37" s="38">
        <v>55310.89</v>
      </c>
      <c r="P37" s="38">
        <v>4908012.38</v>
      </c>
      <c r="Q37" s="38">
        <v>4908012.38</v>
      </c>
      <c r="R37" s="38">
        <f t="shared" si="2"/>
        <v>91.32474852653753</v>
      </c>
      <c r="S37" s="38">
        <f t="shared" si="3"/>
        <v>90.60010290214655</v>
      </c>
      <c r="T37" s="38">
        <f t="shared" si="4"/>
        <v>92.8151349459459</v>
      </c>
      <c r="U37" s="38">
        <f t="shared" si="5"/>
        <v>49.73017029005053</v>
      </c>
      <c r="V37" s="38">
        <f t="shared" si="6"/>
        <v>95.78478493364558</v>
      </c>
      <c r="W37" s="38">
        <f t="shared" si="7"/>
        <v>95.78478493364558</v>
      </c>
      <c r="X37" s="38">
        <f t="shared" si="8"/>
        <v>85.34075542514364</v>
      </c>
      <c r="Y37" s="38">
        <f t="shared" si="9"/>
        <v>36.47392035631963</v>
      </c>
      <c r="Z37" s="38">
        <f t="shared" si="10"/>
        <v>0.16520248959986866</v>
      </c>
      <c r="AA37" s="38">
        <f t="shared" si="11"/>
        <v>14.659244574856356</v>
      </c>
      <c r="AB37" s="38">
        <f t="shared" si="12"/>
        <v>14.659244574856356</v>
      </c>
      <c r="AC37" s="38">
        <v>109.5</v>
      </c>
      <c r="AD37" s="38">
        <v>103.36</v>
      </c>
      <c r="AE37" s="38">
        <v>104.78</v>
      </c>
      <c r="AF37" s="38">
        <v>73.67</v>
      </c>
      <c r="AG37" s="38">
        <v>167.36</v>
      </c>
      <c r="AH37" s="38">
        <v>167.36</v>
      </c>
    </row>
    <row r="38" spans="1:34" ht="13.5">
      <c r="A38" s="49" t="s">
        <v>64</v>
      </c>
      <c r="B38" s="49">
        <v>1004062</v>
      </c>
      <c r="C38" s="49"/>
      <c r="D38" s="49">
        <v>2</v>
      </c>
      <c r="E38" s="48" t="s">
        <v>91</v>
      </c>
      <c r="F38" s="38">
        <v>31029623.07</v>
      </c>
      <c r="G38" s="38">
        <v>22224623.07</v>
      </c>
      <c r="H38" s="38">
        <v>8626496.91</v>
      </c>
      <c r="I38" s="38">
        <v>65040</v>
      </c>
      <c r="J38" s="38">
        <v>8805000</v>
      </c>
      <c r="K38" s="38">
        <v>8805000</v>
      </c>
      <c r="L38" s="38">
        <v>28061230.99</v>
      </c>
      <c r="M38" s="38">
        <v>21053363.77</v>
      </c>
      <c r="N38" s="38">
        <v>8407591.66</v>
      </c>
      <c r="O38" s="38">
        <v>38632.41</v>
      </c>
      <c r="P38" s="38">
        <v>7007867.22</v>
      </c>
      <c r="Q38" s="38">
        <v>7007867.22</v>
      </c>
      <c r="R38" s="38">
        <f t="shared" si="2"/>
        <v>90.43368308630892</v>
      </c>
      <c r="S38" s="38">
        <f t="shared" si="3"/>
        <v>94.72990252158189</v>
      </c>
      <c r="T38" s="38">
        <f t="shared" si="4"/>
        <v>97.46240852707845</v>
      </c>
      <c r="U38" s="38">
        <f t="shared" si="5"/>
        <v>59.39792435424355</v>
      </c>
      <c r="V38" s="38">
        <f t="shared" si="6"/>
        <v>79.58963339011925</v>
      </c>
      <c r="W38" s="38">
        <f t="shared" si="7"/>
        <v>79.58963339011925</v>
      </c>
      <c r="X38" s="38">
        <f t="shared" si="8"/>
        <v>75.02651532822154</v>
      </c>
      <c r="Y38" s="38">
        <f t="shared" si="9"/>
        <v>29.961592429769603</v>
      </c>
      <c r="Z38" s="38">
        <f t="shared" si="10"/>
        <v>0.13767182920010598</v>
      </c>
      <c r="AA38" s="38">
        <f t="shared" si="11"/>
        <v>24.973484671778472</v>
      </c>
      <c r="AB38" s="38">
        <f t="shared" si="12"/>
        <v>24.973484671778472</v>
      </c>
      <c r="AC38" s="38">
        <v>129.69</v>
      </c>
      <c r="AD38" s="38">
        <v>101.72</v>
      </c>
      <c r="AE38" s="38">
        <v>104.04</v>
      </c>
      <c r="AF38" s="38">
        <v>71.63</v>
      </c>
      <c r="AG38" s="38">
        <v>745.26</v>
      </c>
      <c r="AH38" s="38">
        <v>745.26</v>
      </c>
    </row>
    <row r="39" spans="1:34" ht="13.5">
      <c r="A39" s="49" t="s">
        <v>64</v>
      </c>
      <c r="B39" s="49">
        <v>1004072</v>
      </c>
      <c r="C39" s="49"/>
      <c r="D39" s="49">
        <v>2</v>
      </c>
      <c r="E39" s="48" t="s">
        <v>92</v>
      </c>
      <c r="F39" s="38">
        <v>19313167.35</v>
      </c>
      <c r="G39" s="38">
        <v>14053099.01</v>
      </c>
      <c r="H39" s="38">
        <v>5616237.45</v>
      </c>
      <c r="I39" s="38">
        <v>60000</v>
      </c>
      <c r="J39" s="38">
        <v>5260068.34</v>
      </c>
      <c r="K39" s="38">
        <v>5260068.34</v>
      </c>
      <c r="L39" s="38">
        <v>16843393.59</v>
      </c>
      <c r="M39" s="38">
        <v>13303316.95</v>
      </c>
      <c r="N39" s="38">
        <v>5412281.99</v>
      </c>
      <c r="O39" s="38">
        <v>36725.71</v>
      </c>
      <c r="P39" s="38">
        <v>3540076.64</v>
      </c>
      <c r="Q39" s="38">
        <v>3540076.64</v>
      </c>
      <c r="R39" s="38">
        <f t="shared" si="2"/>
        <v>87.2119693510552</v>
      </c>
      <c r="S39" s="38">
        <f t="shared" si="3"/>
        <v>94.66464970134726</v>
      </c>
      <c r="T39" s="38">
        <f t="shared" si="4"/>
        <v>96.36846800343173</v>
      </c>
      <c r="U39" s="38">
        <f t="shared" si="5"/>
        <v>61.209516666666666</v>
      </c>
      <c r="V39" s="38">
        <f t="shared" si="6"/>
        <v>67.30096286163462</v>
      </c>
      <c r="W39" s="38">
        <f t="shared" si="7"/>
        <v>67.30096286163462</v>
      </c>
      <c r="X39" s="38">
        <f t="shared" si="8"/>
        <v>78.98240267862789</v>
      </c>
      <c r="Y39" s="38">
        <f t="shared" si="9"/>
        <v>32.13296632344504</v>
      </c>
      <c r="Z39" s="38">
        <f t="shared" si="10"/>
        <v>0.2180422241145289</v>
      </c>
      <c r="AA39" s="38">
        <f t="shared" si="11"/>
        <v>21.0175973213721</v>
      </c>
      <c r="AB39" s="38">
        <f t="shared" si="12"/>
        <v>21.0175973213721</v>
      </c>
      <c r="AC39" s="38">
        <v>113.31</v>
      </c>
      <c r="AD39" s="38">
        <v>100.95</v>
      </c>
      <c r="AE39" s="38">
        <v>102.87</v>
      </c>
      <c r="AF39" s="38">
        <v>96.84</v>
      </c>
      <c r="AG39" s="38">
        <v>209.85</v>
      </c>
      <c r="AH39" s="38">
        <v>209.85</v>
      </c>
    </row>
    <row r="40" spans="1:34" ht="13.5">
      <c r="A40" s="49" t="s">
        <v>64</v>
      </c>
      <c r="B40" s="49">
        <v>1004082</v>
      </c>
      <c r="C40" s="49"/>
      <c r="D40" s="49">
        <v>2</v>
      </c>
      <c r="E40" s="48" t="s">
        <v>93</v>
      </c>
      <c r="F40" s="38">
        <v>14226719.57</v>
      </c>
      <c r="G40" s="38">
        <v>11859223.57</v>
      </c>
      <c r="H40" s="38">
        <v>4602698.34</v>
      </c>
      <c r="I40" s="38">
        <v>114375</v>
      </c>
      <c r="J40" s="38">
        <v>2367496</v>
      </c>
      <c r="K40" s="38">
        <v>2367496</v>
      </c>
      <c r="L40" s="38">
        <v>13587208.42</v>
      </c>
      <c r="M40" s="38">
        <v>11246204.61</v>
      </c>
      <c r="N40" s="38">
        <v>4467141.86</v>
      </c>
      <c r="O40" s="38">
        <v>114374.86</v>
      </c>
      <c r="P40" s="38">
        <v>2341003.81</v>
      </c>
      <c r="Q40" s="38">
        <v>2341003.81</v>
      </c>
      <c r="R40" s="38">
        <f t="shared" si="2"/>
        <v>95.50485867909745</v>
      </c>
      <c r="S40" s="38">
        <f t="shared" si="3"/>
        <v>94.83086766699684</v>
      </c>
      <c r="T40" s="38">
        <f t="shared" si="4"/>
        <v>97.05484761358487</v>
      </c>
      <c r="U40" s="38">
        <f t="shared" si="5"/>
        <v>99.99987759562842</v>
      </c>
      <c r="V40" s="38">
        <f t="shared" si="6"/>
        <v>98.88100381162207</v>
      </c>
      <c r="W40" s="38">
        <f t="shared" si="7"/>
        <v>98.88100381162207</v>
      </c>
      <c r="X40" s="38">
        <f t="shared" si="8"/>
        <v>82.77053138778598</v>
      </c>
      <c r="Y40" s="38">
        <f t="shared" si="9"/>
        <v>32.877554549207396</v>
      </c>
      <c r="Z40" s="38">
        <f t="shared" si="10"/>
        <v>0.8417833631788804</v>
      </c>
      <c r="AA40" s="38">
        <f t="shared" si="11"/>
        <v>17.229468612214017</v>
      </c>
      <c r="AB40" s="38">
        <f t="shared" si="12"/>
        <v>17.229468612214017</v>
      </c>
      <c r="AC40" s="38">
        <v>84.61</v>
      </c>
      <c r="AD40" s="38">
        <v>98.73</v>
      </c>
      <c r="AE40" s="38">
        <v>101.69</v>
      </c>
      <c r="AF40" s="38">
        <v>104.69</v>
      </c>
      <c r="AG40" s="38">
        <v>50.16</v>
      </c>
      <c r="AH40" s="38">
        <v>50.16</v>
      </c>
    </row>
    <row r="41" spans="1:34" ht="13.5">
      <c r="A41" s="49" t="s">
        <v>64</v>
      </c>
      <c r="B41" s="49">
        <v>1005011</v>
      </c>
      <c r="C41" s="49"/>
      <c r="D41" s="49">
        <v>1</v>
      </c>
      <c r="E41" s="48" t="s">
        <v>94</v>
      </c>
      <c r="F41" s="38">
        <v>142998246.99</v>
      </c>
      <c r="G41" s="38">
        <v>114162357.99</v>
      </c>
      <c r="H41" s="38">
        <v>46307750.89</v>
      </c>
      <c r="I41" s="38">
        <v>500000</v>
      </c>
      <c r="J41" s="38">
        <v>28835889</v>
      </c>
      <c r="K41" s="38">
        <v>28485889</v>
      </c>
      <c r="L41" s="38">
        <v>135269444</v>
      </c>
      <c r="M41" s="38">
        <v>110196550.66</v>
      </c>
      <c r="N41" s="38">
        <v>45681410.21</v>
      </c>
      <c r="O41" s="38">
        <v>392625.52</v>
      </c>
      <c r="P41" s="38">
        <v>25072893.34</v>
      </c>
      <c r="Q41" s="38">
        <v>24722893.34</v>
      </c>
      <c r="R41" s="38">
        <f t="shared" si="2"/>
        <v>94.59517640762373</v>
      </c>
      <c r="S41" s="38">
        <f t="shared" si="3"/>
        <v>96.52616904571349</v>
      </c>
      <c r="T41" s="38">
        <f t="shared" si="4"/>
        <v>98.64743878084725</v>
      </c>
      <c r="U41" s="38">
        <f t="shared" si="5"/>
        <v>78.525104</v>
      </c>
      <c r="V41" s="38">
        <f t="shared" si="6"/>
        <v>86.95030467068312</v>
      </c>
      <c r="W41" s="38">
        <f t="shared" si="7"/>
        <v>86.7899658669596</v>
      </c>
      <c r="X41" s="38">
        <f t="shared" si="8"/>
        <v>81.46448111370961</v>
      </c>
      <c r="Y41" s="38">
        <f t="shared" si="9"/>
        <v>33.77067936347842</v>
      </c>
      <c r="Z41" s="38">
        <f t="shared" si="10"/>
        <v>0.2902544051264083</v>
      </c>
      <c r="AA41" s="38">
        <f t="shared" si="11"/>
        <v>18.53551888629039</v>
      </c>
      <c r="AB41" s="38">
        <f t="shared" si="12"/>
        <v>18.276776047072392</v>
      </c>
      <c r="AC41" s="38">
        <v>112.41</v>
      </c>
      <c r="AD41" s="38">
        <v>107.24</v>
      </c>
      <c r="AE41" s="38">
        <v>108.34</v>
      </c>
      <c r="AF41" s="38">
        <v>112.03</v>
      </c>
      <c r="AG41" s="38">
        <v>142.58</v>
      </c>
      <c r="AH41" s="38">
        <v>140.58</v>
      </c>
    </row>
    <row r="42" spans="1:34" ht="13.5">
      <c r="A42" s="49" t="s">
        <v>64</v>
      </c>
      <c r="B42" s="49">
        <v>1005022</v>
      </c>
      <c r="C42" s="49"/>
      <c r="D42" s="49">
        <v>2</v>
      </c>
      <c r="E42" s="48" t="s">
        <v>95</v>
      </c>
      <c r="F42" s="38">
        <v>27453513.38</v>
      </c>
      <c r="G42" s="38">
        <v>21953869.85</v>
      </c>
      <c r="H42" s="38">
        <v>8133831.01</v>
      </c>
      <c r="I42" s="38">
        <v>91000</v>
      </c>
      <c r="J42" s="38">
        <v>5499643.53</v>
      </c>
      <c r="K42" s="38">
        <v>5499643.53</v>
      </c>
      <c r="L42" s="38">
        <v>26672649.72</v>
      </c>
      <c r="M42" s="38">
        <v>21205880.15</v>
      </c>
      <c r="N42" s="38">
        <v>7918614.85</v>
      </c>
      <c r="O42" s="38">
        <v>90979.93</v>
      </c>
      <c r="P42" s="38">
        <v>5466769.57</v>
      </c>
      <c r="Q42" s="38">
        <v>5466769.57</v>
      </c>
      <c r="R42" s="38">
        <f t="shared" si="2"/>
        <v>97.15568769216671</v>
      </c>
      <c r="S42" s="38">
        <f t="shared" si="3"/>
        <v>96.59290273145167</v>
      </c>
      <c r="T42" s="38">
        <f t="shared" si="4"/>
        <v>97.35406157645265</v>
      </c>
      <c r="U42" s="38">
        <f t="shared" si="5"/>
        <v>99.97794505494505</v>
      </c>
      <c r="V42" s="38">
        <f t="shared" si="6"/>
        <v>99.40225289474353</v>
      </c>
      <c r="W42" s="38">
        <f t="shared" si="7"/>
        <v>99.40225289474353</v>
      </c>
      <c r="X42" s="38">
        <f t="shared" si="8"/>
        <v>79.50421263958323</v>
      </c>
      <c r="Y42" s="38">
        <f t="shared" si="9"/>
        <v>29.688144721753577</v>
      </c>
      <c r="Z42" s="38">
        <f t="shared" si="10"/>
        <v>0.3410982071712971</v>
      </c>
      <c r="AA42" s="38">
        <f t="shared" si="11"/>
        <v>20.495787360416777</v>
      </c>
      <c r="AB42" s="38">
        <f t="shared" si="12"/>
        <v>20.495787360416777</v>
      </c>
      <c r="AC42" s="38">
        <v>126.94</v>
      </c>
      <c r="AD42" s="38">
        <v>102.89</v>
      </c>
      <c r="AE42" s="38">
        <v>102.99</v>
      </c>
      <c r="AF42" s="38">
        <v>119.7</v>
      </c>
      <c r="AG42" s="38">
        <v>1361.66</v>
      </c>
      <c r="AH42" s="38">
        <v>1361.66</v>
      </c>
    </row>
    <row r="43" spans="1:34" ht="13.5">
      <c r="A43" s="49" t="s">
        <v>64</v>
      </c>
      <c r="B43" s="49">
        <v>1005032</v>
      </c>
      <c r="C43" s="49"/>
      <c r="D43" s="49">
        <v>2</v>
      </c>
      <c r="E43" s="48" t="s">
        <v>96</v>
      </c>
      <c r="F43" s="38">
        <v>13324564.59</v>
      </c>
      <c r="G43" s="38">
        <v>11347467.98</v>
      </c>
      <c r="H43" s="38">
        <v>4025584.37</v>
      </c>
      <c r="I43" s="38">
        <v>19500</v>
      </c>
      <c r="J43" s="38">
        <v>1977096.61</v>
      </c>
      <c r="K43" s="38">
        <v>1977096.61</v>
      </c>
      <c r="L43" s="38">
        <v>12854704.79</v>
      </c>
      <c r="M43" s="38">
        <v>10911384.77</v>
      </c>
      <c r="N43" s="38">
        <v>3974865.06</v>
      </c>
      <c r="O43" s="38">
        <v>17373.12</v>
      </c>
      <c r="P43" s="38">
        <v>1943320.02</v>
      </c>
      <c r="Q43" s="38">
        <v>1943320.02</v>
      </c>
      <c r="R43" s="38">
        <f t="shared" si="2"/>
        <v>96.47373242985645</v>
      </c>
      <c r="S43" s="38">
        <f t="shared" si="3"/>
        <v>96.1569998631536</v>
      </c>
      <c r="T43" s="38">
        <f t="shared" si="4"/>
        <v>98.74007584146099</v>
      </c>
      <c r="U43" s="38">
        <f t="shared" si="5"/>
        <v>89.09292307692307</v>
      </c>
      <c r="V43" s="38">
        <f t="shared" si="6"/>
        <v>98.29160649868292</v>
      </c>
      <c r="W43" s="38">
        <f t="shared" si="7"/>
        <v>98.29160649868292</v>
      </c>
      <c r="X43" s="38">
        <f t="shared" si="8"/>
        <v>84.88242202565587</v>
      </c>
      <c r="Y43" s="38">
        <f t="shared" si="9"/>
        <v>30.92148069469591</v>
      </c>
      <c r="Z43" s="38">
        <f t="shared" si="10"/>
        <v>0.13514989479583372</v>
      </c>
      <c r="AA43" s="38">
        <f t="shared" si="11"/>
        <v>15.117577974344131</v>
      </c>
      <c r="AB43" s="38">
        <f t="shared" si="12"/>
        <v>15.117577974344131</v>
      </c>
      <c r="AC43" s="38">
        <v>106.77</v>
      </c>
      <c r="AD43" s="38">
        <v>103.58</v>
      </c>
      <c r="AE43" s="38">
        <v>106.91</v>
      </c>
      <c r="AF43" s="38">
        <v>1913.99</v>
      </c>
      <c r="AG43" s="38">
        <v>129.07</v>
      </c>
      <c r="AH43" s="38">
        <v>129.07</v>
      </c>
    </row>
    <row r="44" spans="1:34" ht="13.5">
      <c r="A44" s="49" t="s">
        <v>64</v>
      </c>
      <c r="B44" s="49">
        <v>1005042</v>
      </c>
      <c r="C44" s="49"/>
      <c r="D44" s="49">
        <v>2</v>
      </c>
      <c r="E44" s="48" t="s">
        <v>97</v>
      </c>
      <c r="F44" s="38">
        <v>20958165.43</v>
      </c>
      <c r="G44" s="38">
        <v>17913901.76</v>
      </c>
      <c r="H44" s="38">
        <v>7115735.98</v>
      </c>
      <c r="I44" s="38">
        <v>40000</v>
      </c>
      <c r="J44" s="38">
        <v>3044263.67</v>
      </c>
      <c r="K44" s="38">
        <v>3044263.67</v>
      </c>
      <c r="L44" s="38">
        <v>19508048.47</v>
      </c>
      <c r="M44" s="38">
        <v>16939760.19</v>
      </c>
      <c r="N44" s="38">
        <v>6932660.55</v>
      </c>
      <c r="O44" s="38">
        <v>3680.39</v>
      </c>
      <c r="P44" s="38">
        <v>2568288.28</v>
      </c>
      <c r="Q44" s="38">
        <v>2568288.28</v>
      </c>
      <c r="R44" s="38">
        <f t="shared" si="2"/>
        <v>93.08089744379883</v>
      </c>
      <c r="S44" s="38">
        <f t="shared" si="3"/>
        <v>94.5620915920441</v>
      </c>
      <c r="T44" s="38">
        <f t="shared" si="4"/>
        <v>97.42717505940965</v>
      </c>
      <c r="U44" s="38">
        <f t="shared" si="5"/>
        <v>9.200975</v>
      </c>
      <c r="V44" s="38">
        <f t="shared" si="6"/>
        <v>84.3648434696854</v>
      </c>
      <c r="W44" s="38">
        <f t="shared" si="7"/>
        <v>84.3648434696854</v>
      </c>
      <c r="X44" s="38">
        <f t="shared" si="8"/>
        <v>86.83472473451366</v>
      </c>
      <c r="Y44" s="38">
        <f t="shared" si="9"/>
        <v>35.5374375897273</v>
      </c>
      <c r="Z44" s="38">
        <f t="shared" si="10"/>
        <v>0.018866008076921698</v>
      </c>
      <c r="AA44" s="38">
        <f t="shared" si="11"/>
        <v>13.16527526548636</v>
      </c>
      <c r="AB44" s="38">
        <f t="shared" si="12"/>
        <v>13.16527526548636</v>
      </c>
      <c r="AC44" s="38">
        <v>107.63</v>
      </c>
      <c r="AD44" s="38">
        <v>106.96</v>
      </c>
      <c r="AE44" s="38">
        <v>107.4</v>
      </c>
      <c r="AF44" s="38">
        <v>120.97</v>
      </c>
      <c r="AG44" s="38">
        <v>112.26</v>
      </c>
      <c r="AH44" s="38">
        <v>112.26</v>
      </c>
    </row>
    <row r="45" spans="1:34" ht="13.5">
      <c r="A45" s="49" t="s">
        <v>64</v>
      </c>
      <c r="B45" s="49">
        <v>1005052</v>
      </c>
      <c r="C45" s="49"/>
      <c r="D45" s="49">
        <v>2</v>
      </c>
      <c r="E45" s="48" t="s">
        <v>98</v>
      </c>
      <c r="F45" s="38">
        <v>16902406.19</v>
      </c>
      <c r="G45" s="38">
        <v>13197707.19</v>
      </c>
      <c r="H45" s="38">
        <v>5277970.06</v>
      </c>
      <c r="I45" s="38">
        <v>54000</v>
      </c>
      <c r="J45" s="38">
        <v>3704699</v>
      </c>
      <c r="K45" s="38">
        <v>3704699</v>
      </c>
      <c r="L45" s="38">
        <v>16007004.65</v>
      </c>
      <c r="M45" s="38">
        <v>12684105.35</v>
      </c>
      <c r="N45" s="38">
        <v>5179757.72</v>
      </c>
      <c r="O45" s="38">
        <v>2907.44</v>
      </c>
      <c r="P45" s="38">
        <v>3322899.3</v>
      </c>
      <c r="Q45" s="38">
        <v>3322899.3</v>
      </c>
      <c r="R45" s="38">
        <f t="shared" si="2"/>
        <v>94.70252028063466</v>
      </c>
      <c r="S45" s="38">
        <f t="shared" si="3"/>
        <v>96.10840100779657</v>
      </c>
      <c r="T45" s="38">
        <f t="shared" si="4"/>
        <v>98.13920240388784</v>
      </c>
      <c r="U45" s="38">
        <f t="shared" si="5"/>
        <v>5.384148148148149</v>
      </c>
      <c r="V45" s="38">
        <f t="shared" si="6"/>
        <v>89.69417758365795</v>
      </c>
      <c r="W45" s="38">
        <f t="shared" si="7"/>
        <v>89.69417758365795</v>
      </c>
      <c r="X45" s="38">
        <f t="shared" si="8"/>
        <v>79.24096748481921</v>
      </c>
      <c r="Y45" s="38">
        <f t="shared" si="9"/>
        <v>32.359319143447614</v>
      </c>
      <c r="Z45" s="38">
        <f t="shared" si="10"/>
        <v>0.018163548168894924</v>
      </c>
      <c r="AA45" s="38">
        <f t="shared" si="11"/>
        <v>20.75903251518078</v>
      </c>
      <c r="AB45" s="38">
        <f t="shared" si="12"/>
        <v>20.75903251518078</v>
      </c>
      <c r="AC45" s="38">
        <v>127.27</v>
      </c>
      <c r="AD45" s="38">
        <v>107.88</v>
      </c>
      <c r="AE45" s="38">
        <v>107.75</v>
      </c>
      <c r="AF45" s="38">
        <v>28.17</v>
      </c>
      <c r="AG45" s="38">
        <v>405.31</v>
      </c>
      <c r="AH45" s="38">
        <v>405.31</v>
      </c>
    </row>
    <row r="46" spans="1:34" ht="13.5">
      <c r="A46" s="49" t="s">
        <v>64</v>
      </c>
      <c r="B46" s="49">
        <v>1005062</v>
      </c>
      <c r="C46" s="49"/>
      <c r="D46" s="49">
        <v>2</v>
      </c>
      <c r="E46" s="48" t="s">
        <v>99</v>
      </c>
      <c r="F46" s="38">
        <v>17170758.49</v>
      </c>
      <c r="G46" s="38">
        <v>15390696.28</v>
      </c>
      <c r="H46" s="38">
        <v>4659819.67</v>
      </c>
      <c r="I46" s="38">
        <v>40000</v>
      </c>
      <c r="J46" s="38">
        <v>1780062.21</v>
      </c>
      <c r="K46" s="38">
        <v>1780062.21</v>
      </c>
      <c r="L46" s="38">
        <v>16623316.61</v>
      </c>
      <c r="M46" s="38">
        <v>14907052.35</v>
      </c>
      <c r="N46" s="38">
        <v>4506426.83</v>
      </c>
      <c r="O46" s="38">
        <v>35868.45</v>
      </c>
      <c r="P46" s="38">
        <v>1716264.26</v>
      </c>
      <c r="Q46" s="38">
        <v>1716264.26</v>
      </c>
      <c r="R46" s="38">
        <f t="shared" si="2"/>
        <v>96.8117781149923</v>
      </c>
      <c r="S46" s="38">
        <f t="shared" si="3"/>
        <v>96.85755653154894</v>
      </c>
      <c r="T46" s="38">
        <f t="shared" si="4"/>
        <v>96.70818076957902</v>
      </c>
      <c r="U46" s="38">
        <f t="shared" si="5"/>
        <v>89.67112499999999</v>
      </c>
      <c r="V46" s="38">
        <f t="shared" si="6"/>
        <v>96.41597076542622</v>
      </c>
      <c r="W46" s="38">
        <f t="shared" si="7"/>
        <v>96.41597076542622</v>
      </c>
      <c r="X46" s="38">
        <f t="shared" si="8"/>
        <v>89.67556053785587</v>
      </c>
      <c r="Y46" s="38">
        <f t="shared" si="9"/>
        <v>27.109071767838994</v>
      </c>
      <c r="Z46" s="38">
        <f t="shared" si="10"/>
        <v>0.21577192350666538</v>
      </c>
      <c r="AA46" s="38">
        <f t="shared" si="11"/>
        <v>10.324439462144133</v>
      </c>
      <c r="AB46" s="38">
        <f t="shared" si="12"/>
        <v>10.324439462144133</v>
      </c>
      <c r="AC46" s="38">
        <v>104.88</v>
      </c>
      <c r="AD46" s="38">
        <v>104.73</v>
      </c>
      <c r="AE46" s="38">
        <v>104.97</v>
      </c>
      <c r="AF46" s="38">
        <v>80.74</v>
      </c>
      <c r="AG46" s="38">
        <v>106.22</v>
      </c>
      <c r="AH46" s="38">
        <v>106.22</v>
      </c>
    </row>
    <row r="47" spans="1:34" ht="13.5">
      <c r="A47" s="49" t="s">
        <v>64</v>
      </c>
      <c r="B47" s="49">
        <v>1005072</v>
      </c>
      <c r="C47" s="49"/>
      <c r="D47" s="49">
        <v>2</v>
      </c>
      <c r="E47" s="48" t="s">
        <v>94</v>
      </c>
      <c r="F47" s="38">
        <v>37454825.3</v>
      </c>
      <c r="G47" s="38">
        <v>29054821.94</v>
      </c>
      <c r="H47" s="38">
        <v>8146953.95</v>
      </c>
      <c r="I47" s="38">
        <v>8440</v>
      </c>
      <c r="J47" s="38">
        <v>8400003.36</v>
      </c>
      <c r="K47" s="38">
        <v>8400003.36</v>
      </c>
      <c r="L47" s="38">
        <v>31263460.64</v>
      </c>
      <c r="M47" s="38">
        <v>27542703.94</v>
      </c>
      <c r="N47" s="38">
        <v>7921307.98</v>
      </c>
      <c r="O47" s="38">
        <v>6246.13</v>
      </c>
      <c r="P47" s="38">
        <v>3720756.7</v>
      </c>
      <c r="Q47" s="38">
        <v>3720756.7</v>
      </c>
      <c r="R47" s="38">
        <f t="shared" si="2"/>
        <v>83.46978096838167</v>
      </c>
      <c r="S47" s="38">
        <f t="shared" si="3"/>
        <v>94.79563838621135</v>
      </c>
      <c r="T47" s="38">
        <f t="shared" si="4"/>
        <v>97.23030262126375</v>
      </c>
      <c r="U47" s="38">
        <f t="shared" si="5"/>
        <v>74.00627962085308</v>
      </c>
      <c r="V47" s="38">
        <f t="shared" si="6"/>
        <v>44.294704901165666</v>
      </c>
      <c r="W47" s="38">
        <f t="shared" si="7"/>
        <v>44.294704901165666</v>
      </c>
      <c r="X47" s="38">
        <f t="shared" si="8"/>
        <v>88.09870492955127</v>
      </c>
      <c r="Y47" s="38">
        <f t="shared" si="9"/>
        <v>25.33727174740563</v>
      </c>
      <c r="Z47" s="38">
        <f t="shared" si="10"/>
        <v>0.019979010231542943</v>
      </c>
      <c r="AA47" s="38">
        <f t="shared" si="11"/>
        <v>11.901295070448734</v>
      </c>
      <c r="AB47" s="38">
        <f t="shared" si="12"/>
        <v>11.901295070448734</v>
      </c>
      <c r="AC47" s="38">
        <v>101.44</v>
      </c>
      <c r="AD47" s="38">
        <v>109.85</v>
      </c>
      <c r="AE47" s="38">
        <v>106.8</v>
      </c>
      <c r="AF47" s="38">
        <v>36.51</v>
      </c>
      <c r="AG47" s="38">
        <v>64.75</v>
      </c>
      <c r="AH47" s="38">
        <v>64.75</v>
      </c>
    </row>
    <row r="48" spans="1:34" ht="13.5">
      <c r="A48" s="49" t="s">
        <v>64</v>
      </c>
      <c r="B48" s="49">
        <v>1005082</v>
      </c>
      <c r="C48" s="49"/>
      <c r="D48" s="49">
        <v>2</v>
      </c>
      <c r="E48" s="48" t="s">
        <v>100</v>
      </c>
      <c r="F48" s="38">
        <v>29126480.73</v>
      </c>
      <c r="G48" s="38">
        <v>25273713.95</v>
      </c>
      <c r="H48" s="38">
        <v>10021506.1</v>
      </c>
      <c r="I48" s="38">
        <v>65000</v>
      </c>
      <c r="J48" s="38">
        <v>3852766.78</v>
      </c>
      <c r="K48" s="38">
        <v>3852766.78</v>
      </c>
      <c r="L48" s="38">
        <v>27116616.1</v>
      </c>
      <c r="M48" s="38">
        <v>23877440.06</v>
      </c>
      <c r="N48" s="38">
        <v>9583623.37</v>
      </c>
      <c r="O48" s="38">
        <v>49797.96</v>
      </c>
      <c r="P48" s="38">
        <v>3239176.04</v>
      </c>
      <c r="Q48" s="38">
        <v>3239176.04</v>
      </c>
      <c r="R48" s="38">
        <f t="shared" si="2"/>
        <v>93.09952805959884</v>
      </c>
      <c r="S48" s="38">
        <f t="shared" si="3"/>
        <v>94.47539094269126</v>
      </c>
      <c r="T48" s="38">
        <f t="shared" si="4"/>
        <v>95.63056964062517</v>
      </c>
      <c r="U48" s="38">
        <f t="shared" si="5"/>
        <v>76.61224615384616</v>
      </c>
      <c r="V48" s="38">
        <f t="shared" si="6"/>
        <v>84.07402329190556</v>
      </c>
      <c r="W48" s="38">
        <f t="shared" si="7"/>
        <v>84.07402329190556</v>
      </c>
      <c r="X48" s="38">
        <f t="shared" si="8"/>
        <v>88.05464506317954</v>
      </c>
      <c r="Y48" s="38">
        <f t="shared" si="9"/>
        <v>35.342254117024574</v>
      </c>
      <c r="Z48" s="38">
        <f t="shared" si="10"/>
        <v>0.18364371061771234</v>
      </c>
      <c r="AA48" s="38">
        <f t="shared" si="11"/>
        <v>11.945354936820452</v>
      </c>
      <c r="AB48" s="38">
        <f t="shared" si="12"/>
        <v>11.945354936820452</v>
      </c>
      <c r="AC48" s="38">
        <v>95.23</v>
      </c>
      <c r="AD48" s="38">
        <v>107.45</v>
      </c>
      <c r="AE48" s="38">
        <v>107.01</v>
      </c>
      <c r="AF48" s="38"/>
      <c r="AG48" s="38">
        <v>51.81</v>
      </c>
      <c r="AH48" s="38">
        <v>51.81</v>
      </c>
    </row>
    <row r="49" spans="1:34" ht="13.5">
      <c r="A49" s="49" t="s">
        <v>64</v>
      </c>
      <c r="B49" s="49">
        <v>1005092</v>
      </c>
      <c r="C49" s="49"/>
      <c r="D49" s="49">
        <v>2</v>
      </c>
      <c r="E49" s="48" t="s">
        <v>101</v>
      </c>
      <c r="F49" s="38">
        <v>39044302.6</v>
      </c>
      <c r="G49" s="38">
        <v>33450813</v>
      </c>
      <c r="H49" s="38">
        <v>14480541.78</v>
      </c>
      <c r="I49" s="38">
        <v>16071.81</v>
      </c>
      <c r="J49" s="38">
        <v>5593489.6</v>
      </c>
      <c r="K49" s="38">
        <v>5593489.6</v>
      </c>
      <c r="L49" s="38">
        <v>37438235.09</v>
      </c>
      <c r="M49" s="38">
        <v>32353256.87</v>
      </c>
      <c r="N49" s="38">
        <v>14222854.12</v>
      </c>
      <c r="O49" s="38">
        <v>13509.64</v>
      </c>
      <c r="P49" s="38">
        <v>5084978.22</v>
      </c>
      <c r="Q49" s="38">
        <v>5084978.22</v>
      </c>
      <c r="R49" s="38">
        <f t="shared" si="2"/>
        <v>95.88655090999116</v>
      </c>
      <c r="S49" s="38">
        <f t="shared" si="3"/>
        <v>96.71889550188213</v>
      </c>
      <c r="T49" s="38">
        <f t="shared" si="4"/>
        <v>98.22045567137613</v>
      </c>
      <c r="U49" s="38">
        <f t="shared" si="5"/>
        <v>84.05798724599158</v>
      </c>
      <c r="V49" s="38">
        <f t="shared" si="6"/>
        <v>90.90887055551153</v>
      </c>
      <c r="W49" s="38">
        <f t="shared" si="7"/>
        <v>90.90887055551153</v>
      </c>
      <c r="X49" s="38">
        <f t="shared" si="8"/>
        <v>86.41768713782602</v>
      </c>
      <c r="Y49" s="38">
        <f t="shared" si="9"/>
        <v>37.990183259998325</v>
      </c>
      <c r="Z49" s="38">
        <f t="shared" si="10"/>
        <v>0.03608514121331673</v>
      </c>
      <c r="AA49" s="38">
        <f t="shared" si="11"/>
        <v>13.582312862173973</v>
      </c>
      <c r="AB49" s="38">
        <f t="shared" si="12"/>
        <v>13.582312862173973</v>
      </c>
      <c r="AC49" s="38">
        <v>111.77</v>
      </c>
      <c r="AD49" s="38">
        <v>106.84</v>
      </c>
      <c r="AE49" s="38">
        <v>106.37</v>
      </c>
      <c r="AF49" s="38">
        <v>85.31</v>
      </c>
      <c r="AG49" s="38">
        <v>158.26</v>
      </c>
      <c r="AH49" s="38">
        <v>158.26</v>
      </c>
    </row>
    <row r="50" spans="1:34" ht="13.5">
      <c r="A50" s="49" t="s">
        <v>64</v>
      </c>
      <c r="B50" s="49">
        <v>1005102</v>
      </c>
      <c r="C50" s="49"/>
      <c r="D50" s="49">
        <v>2</v>
      </c>
      <c r="E50" s="48" t="s">
        <v>102</v>
      </c>
      <c r="F50" s="38">
        <v>22664171.38</v>
      </c>
      <c r="G50" s="38">
        <v>19734274.38</v>
      </c>
      <c r="H50" s="38">
        <v>8154320.81</v>
      </c>
      <c r="I50" s="38">
        <v>87000</v>
      </c>
      <c r="J50" s="38">
        <v>2929897</v>
      </c>
      <c r="K50" s="38">
        <v>2929897</v>
      </c>
      <c r="L50" s="38">
        <v>21383354.12</v>
      </c>
      <c r="M50" s="38">
        <v>19210421.16</v>
      </c>
      <c r="N50" s="38">
        <v>8039713.22</v>
      </c>
      <c r="O50" s="38">
        <v>86939.15</v>
      </c>
      <c r="P50" s="38">
        <v>2172932.96</v>
      </c>
      <c r="Q50" s="38">
        <v>2172932.96</v>
      </c>
      <c r="R50" s="38">
        <f t="shared" si="2"/>
        <v>94.34871348912294</v>
      </c>
      <c r="S50" s="38">
        <f t="shared" si="3"/>
        <v>97.34546500209349</v>
      </c>
      <c r="T50" s="38">
        <f t="shared" si="4"/>
        <v>98.5945170337246</v>
      </c>
      <c r="U50" s="38">
        <f t="shared" si="5"/>
        <v>99.93005747126436</v>
      </c>
      <c r="V50" s="38">
        <f t="shared" si="6"/>
        <v>74.16414160634316</v>
      </c>
      <c r="W50" s="38">
        <f t="shared" si="7"/>
        <v>74.16414160634316</v>
      </c>
      <c r="X50" s="38">
        <f t="shared" si="8"/>
        <v>89.83820336227028</v>
      </c>
      <c r="Y50" s="38">
        <f t="shared" si="9"/>
        <v>37.59799877457204</v>
      </c>
      <c r="Z50" s="38">
        <f t="shared" si="10"/>
        <v>0.4065739617466523</v>
      </c>
      <c r="AA50" s="38">
        <f t="shared" si="11"/>
        <v>10.16179663772972</v>
      </c>
      <c r="AB50" s="38">
        <f t="shared" si="12"/>
        <v>10.16179663772972</v>
      </c>
      <c r="AC50" s="38">
        <v>110.06</v>
      </c>
      <c r="AD50" s="38">
        <v>102.37</v>
      </c>
      <c r="AE50" s="38">
        <v>106.06</v>
      </c>
      <c r="AF50" s="38">
        <v>90.92</v>
      </c>
      <c r="AG50" s="38">
        <v>327.26</v>
      </c>
      <c r="AH50" s="38">
        <v>327.26</v>
      </c>
    </row>
    <row r="51" spans="1:34" ht="13.5">
      <c r="A51" s="49" t="s">
        <v>64</v>
      </c>
      <c r="B51" s="49">
        <v>1006022</v>
      </c>
      <c r="C51" s="49"/>
      <c r="D51" s="49">
        <v>2</v>
      </c>
      <c r="E51" s="48" t="s">
        <v>103</v>
      </c>
      <c r="F51" s="38">
        <v>71310009.78</v>
      </c>
      <c r="G51" s="38">
        <v>44576070.15</v>
      </c>
      <c r="H51" s="38">
        <v>17606244.36</v>
      </c>
      <c r="I51" s="38">
        <v>95000</v>
      </c>
      <c r="J51" s="38">
        <v>26733939.63</v>
      </c>
      <c r="K51" s="38">
        <v>26733939.63</v>
      </c>
      <c r="L51" s="38">
        <v>62553409.57</v>
      </c>
      <c r="M51" s="38">
        <v>42850619.76</v>
      </c>
      <c r="N51" s="38">
        <v>17334268</v>
      </c>
      <c r="O51" s="38">
        <v>63242.08</v>
      </c>
      <c r="P51" s="38">
        <v>19702789.81</v>
      </c>
      <c r="Q51" s="38">
        <v>19702789.81</v>
      </c>
      <c r="R51" s="38">
        <f t="shared" si="2"/>
        <v>87.72037721350037</v>
      </c>
      <c r="S51" s="38">
        <f t="shared" si="3"/>
        <v>96.12920029918787</v>
      </c>
      <c r="T51" s="38">
        <f t="shared" si="4"/>
        <v>98.4552278473545</v>
      </c>
      <c r="U51" s="38">
        <f t="shared" si="5"/>
        <v>66.57061052631579</v>
      </c>
      <c r="V51" s="38">
        <f t="shared" si="6"/>
        <v>73.69953730235157</v>
      </c>
      <c r="W51" s="38">
        <f t="shared" si="7"/>
        <v>73.69953730235157</v>
      </c>
      <c r="X51" s="38">
        <f t="shared" si="8"/>
        <v>68.5024526313762</v>
      </c>
      <c r="Y51" s="38">
        <f t="shared" si="9"/>
        <v>27.711148151888022</v>
      </c>
      <c r="Z51" s="38">
        <f t="shared" si="10"/>
        <v>0.10110093188322429</v>
      </c>
      <c r="AA51" s="38">
        <f t="shared" si="11"/>
        <v>31.497547368623792</v>
      </c>
      <c r="AB51" s="38">
        <f t="shared" si="12"/>
        <v>31.497547368623792</v>
      </c>
      <c r="AC51" s="38">
        <v>135.6</v>
      </c>
      <c r="AD51" s="38">
        <v>104.81</v>
      </c>
      <c r="AE51" s="38">
        <v>107.18</v>
      </c>
      <c r="AF51" s="38">
        <v>64.13</v>
      </c>
      <c r="AG51" s="38">
        <v>375.61</v>
      </c>
      <c r="AH51" s="38">
        <v>375.61</v>
      </c>
    </row>
    <row r="52" spans="1:34" ht="13.5">
      <c r="A52" s="49" t="s">
        <v>64</v>
      </c>
      <c r="B52" s="49">
        <v>1006032</v>
      </c>
      <c r="C52" s="49"/>
      <c r="D52" s="49">
        <v>2</v>
      </c>
      <c r="E52" s="48" t="s">
        <v>104</v>
      </c>
      <c r="F52" s="38">
        <v>29792027.1</v>
      </c>
      <c r="G52" s="38">
        <v>25613795.98</v>
      </c>
      <c r="H52" s="38">
        <v>9878338.41</v>
      </c>
      <c r="I52" s="38">
        <v>85000</v>
      </c>
      <c r="J52" s="38">
        <v>4178231.12</v>
      </c>
      <c r="K52" s="38">
        <v>4178231.12</v>
      </c>
      <c r="L52" s="38">
        <v>27708009.03</v>
      </c>
      <c r="M52" s="38">
        <v>24580623.56</v>
      </c>
      <c r="N52" s="38">
        <v>9591085.17</v>
      </c>
      <c r="O52" s="38">
        <v>83148.35</v>
      </c>
      <c r="P52" s="38">
        <v>3127385.47</v>
      </c>
      <c r="Q52" s="38">
        <v>3127385.47</v>
      </c>
      <c r="R52" s="38">
        <f t="shared" si="2"/>
        <v>93.00477922161933</v>
      </c>
      <c r="S52" s="38">
        <f t="shared" si="3"/>
        <v>95.96634399365587</v>
      </c>
      <c r="T52" s="38">
        <f t="shared" si="4"/>
        <v>97.09208949848075</v>
      </c>
      <c r="U52" s="38">
        <f t="shared" si="5"/>
        <v>97.82158823529412</v>
      </c>
      <c r="V52" s="38">
        <f t="shared" si="6"/>
        <v>74.84950880362024</v>
      </c>
      <c r="W52" s="38">
        <f t="shared" si="7"/>
        <v>74.84950880362024</v>
      </c>
      <c r="X52" s="38">
        <f t="shared" si="8"/>
        <v>88.71306319189544</v>
      </c>
      <c r="Y52" s="38">
        <f t="shared" si="9"/>
        <v>34.6148478572226</v>
      </c>
      <c r="Z52" s="38">
        <f t="shared" si="10"/>
        <v>0.30008778295825467</v>
      </c>
      <c r="AA52" s="38">
        <f t="shared" si="11"/>
        <v>11.286936808104542</v>
      </c>
      <c r="AB52" s="38">
        <f t="shared" si="12"/>
        <v>11.286936808104542</v>
      </c>
      <c r="AC52" s="38">
        <v>108.66</v>
      </c>
      <c r="AD52" s="38">
        <v>107.72</v>
      </c>
      <c r="AE52" s="38">
        <v>108.71</v>
      </c>
      <c r="AF52" s="38">
        <v>78.73</v>
      </c>
      <c r="AG52" s="38">
        <v>116.63</v>
      </c>
      <c r="AH52" s="38">
        <v>116.63</v>
      </c>
    </row>
    <row r="53" spans="1:34" ht="13.5">
      <c r="A53" s="49" t="s">
        <v>64</v>
      </c>
      <c r="B53" s="49">
        <v>1006073</v>
      </c>
      <c r="C53" s="49"/>
      <c r="D53" s="49">
        <v>3</v>
      </c>
      <c r="E53" s="48" t="s">
        <v>105</v>
      </c>
      <c r="F53" s="38">
        <v>141029832.14</v>
      </c>
      <c r="G53" s="38">
        <v>79228812</v>
      </c>
      <c r="H53" s="38">
        <v>31854255.52</v>
      </c>
      <c r="I53" s="38">
        <v>643792.41</v>
      </c>
      <c r="J53" s="38">
        <v>61801020.14</v>
      </c>
      <c r="K53" s="38">
        <v>61801020.14</v>
      </c>
      <c r="L53" s="38">
        <v>124355509.44</v>
      </c>
      <c r="M53" s="38">
        <v>75403433.69</v>
      </c>
      <c r="N53" s="38">
        <v>31338047.85</v>
      </c>
      <c r="O53" s="38">
        <v>621424.91</v>
      </c>
      <c r="P53" s="38">
        <v>48952075.75</v>
      </c>
      <c r="Q53" s="38">
        <v>48952075.75</v>
      </c>
      <c r="R53" s="38">
        <f t="shared" si="2"/>
        <v>88.17674073138836</v>
      </c>
      <c r="S53" s="38">
        <f t="shared" si="3"/>
        <v>95.17173334619734</v>
      </c>
      <c r="T53" s="38">
        <f t="shared" si="4"/>
        <v>98.37947030444366</v>
      </c>
      <c r="U53" s="38">
        <f t="shared" si="5"/>
        <v>96.52566578099298</v>
      </c>
      <c r="V53" s="38">
        <f t="shared" si="6"/>
        <v>79.20917104459953</v>
      </c>
      <c r="W53" s="38">
        <f t="shared" si="7"/>
        <v>79.20917104459953</v>
      </c>
      <c r="X53" s="38">
        <f t="shared" si="8"/>
        <v>60.635378383762905</v>
      </c>
      <c r="Y53" s="38">
        <f t="shared" si="9"/>
        <v>25.200369481916862</v>
      </c>
      <c r="Z53" s="38">
        <f t="shared" si="10"/>
        <v>0.4997164281650343</v>
      </c>
      <c r="AA53" s="38">
        <f t="shared" si="11"/>
        <v>39.364621616237095</v>
      </c>
      <c r="AB53" s="38">
        <f t="shared" si="12"/>
        <v>39.364621616237095</v>
      </c>
      <c r="AC53" s="38">
        <v>123.83</v>
      </c>
      <c r="AD53" s="38">
        <v>103.97</v>
      </c>
      <c r="AE53" s="38">
        <v>109.33</v>
      </c>
      <c r="AF53" s="38">
        <v>134.82</v>
      </c>
      <c r="AG53" s="38">
        <v>175.47</v>
      </c>
      <c r="AH53" s="38">
        <v>175.47</v>
      </c>
    </row>
    <row r="54" spans="1:34" ht="13.5">
      <c r="A54" s="49" t="s">
        <v>64</v>
      </c>
      <c r="B54" s="49">
        <v>1006082</v>
      </c>
      <c r="C54" s="49"/>
      <c r="D54" s="49">
        <v>2</v>
      </c>
      <c r="E54" s="48" t="s">
        <v>106</v>
      </c>
      <c r="F54" s="38">
        <v>40462583.4</v>
      </c>
      <c r="G54" s="38">
        <v>22632580.82</v>
      </c>
      <c r="H54" s="38">
        <v>8599889.36</v>
      </c>
      <c r="I54" s="38">
        <v>221691</v>
      </c>
      <c r="J54" s="38">
        <v>17830002.58</v>
      </c>
      <c r="K54" s="38">
        <v>17830002.58</v>
      </c>
      <c r="L54" s="38">
        <v>37292254.64</v>
      </c>
      <c r="M54" s="38">
        <v>20801754.68</v>
      </c>
      <c r="N54" s="38">
        <v>8001185.53</v>
      </c>
      <c r="O54" s="38">
        <v>53418.4</v>
      </c>
      <c r="P54" s="38">
        <v>16490499.96</v>
      </c>
      <c r="Q54" s="38">
        <v>16490499.96</v>
      </c>
      <c r="R54" s="38">
        <f t="shared" si="2"/>
        <v>92.16478906287531</v>
      </c>
      <c r="S54" s="38">
        <f t="shared" si="3"/>
        <v>91.91066120757147</v>
      </c>
      <c r="T54" s="38">
        <f t="shared" si="4"/>
        <v>93.03823799426183</v>
      </c>
      <c r="U54" s="38">
        <f t="shared" si="5"/>
        <v>24.09588120401821</v>
      </c>
      <c r="V54" s="38">
        <f t="shared" si="6"/>
        <v>92.48736721158681</v>
      </c>
      <c r="W54" s="38">
        <f t="shared" si="7"/>
        <v>92.48736721158681</v>
      </c>
      <c r="X54" s="38">
        <f t="shared" si="8"/>
        <v>55.780362117574555</v>
      </c>
      <c r="Y54" s="38">
        <f t="shared" si="9"/>
        <v>21.455354757279434</v>
      </c>
      <c r="Z54" s="38">
        <f t="shared" si="10"/>
        <v>0.14324261301890542</v>
      </c>
      <c r="AA54" s="38">
        <f t="shared" si="11"/>
        <v>44.219637882425445</v>
      </c>
      <c r="AB54" s="38">
        <f t="shared" si="12"/>
        <v>44.219637882425445</v>
      </c>
      <c r="AC54" s="38">
        <v>154.27</v>
      </c>
      <c r="AD54" s="38">
        <v>104.47</v>
      </c>
      <c r="AE54" s="38">
        <v>100.79</v>
      </c>
      <c r="AF54" s="38">
        <v>149.05</v>
      </c>
      <c r="AG54" s="38">
        <v>386.96</v>
      </c>
      <c r="AH54" s="38">
        <v>386.96</v>
      </c>
    </row>
    <row r="55" spans="1:34" ht="13.5">
      <c r="A55" s="49" t="s">
        <v>64</v>
      </c>
      <c r="B55" s="49">
        <v>1006103</v>
      </c>
      <c r="C55" s="49"/>
      <c r="D55" s="49">
        <v>3</v>
      </c>
      <c r="E55" s="48" t="s">
        <v>107</v>
      </c>
      <c r="F55" s="38">
        <v>82139583.94</v>
      </c>
      <c r="G55" s="38">
        <v>51100286.94</v>
      </c>
      <c r="H55" s="38">
        <v>19104226.18</v>
      </c>
      <c r="I55" s="38">
        <v>120000</v>
      </c>
      <c r="J55" s="38">
        <v>31039297</v>
      </c>
      <c r="K55" s="38">
        <v>31039297</v>
      </c>
      <c r="L55" s="38">
        <v>76829881.92</v>
      </c>
      <c r="M55" s="38">
        <v>46403227.09</v>
      </c>
      <c r="N55" s="38">
        <v>17458486.22</v>
      </c>
      <c r="O55" s="38">
        <v>70650.69</v>
      </c>
      <c r="P55" s="38">
        <v>30426654.83</v>
      </c>
      <c r="Q55" s="38">
        <v>30426654.83</v>
      </c>
      <c r="R55" s="38">
        <f t="shared" si="2"/>
        <v>93.53575734705628</v>
      </c>
      <c r="S55" s="38">
        <f t="shared" si="3"/>
        <v>90.80815366944005</v>
      </c>
      <c r="T55" s="38">
        <f t="shared" si="4"/>
        <v>91.3854665219421</v>
      </c>
      <c r="U55" s="38">
        <f t="shared" si="5"/>
        <v>58.875575000000005</v>
      </c>
      <c r="V55" s="38">
        <f t="shared" si="6"/>
        <v>98.02623696664263</v>
      </c>
      <c r="W55" s="38">
        <f t="shared" si="7"/>
        <v>98.02623696664263</v>
      </c>
      <c r="X55" s="38">
        <f t="shared" si="8"/>
        <v>60.39736874555904</v>
      </c>
      <c r="Y55" s="38">
        <f t="shared" si="9"/>
        <v>22.72356247817594</v>
      </c>
      <c r="Z55" s="38">
        <f t="shared" si="10"/>
        <v>0.09195730649900756</v>
      </c>
      <c r="AA55" s="38">
        <f t="shared" si="11"/>
        <v>39.60263125444095</v>
      </c>
      <c r="AB55" s="38">
        <f t="shared" si="12"/>
        <v>39.60263125444095</v>
      </c>
      <c r="AC55" s="38">
        <v>131.25</v>
      </c>
      <c r="AD55" s="38">
        <v>104.92</v>
      </c>
      <c r="AE55" s="38">
        <v>106.62</v>
      </c>
      <c r="AF55" s="38">
        <v>381.98</v>
      </c>
      <c r="AG55" s="38">
        <v>212.61</v>
      </c>
      <c r="AH55" s="38">
        <v>212.61</v>
      </c>
    </row>
    <row r="56" spans="1:34" ht="13.5">
      <c r="A56" s="49" t="s">
        <v>64</v>
      </c>
      <c r="B56" s="49">
        <v>1006113</v>
      </c>
      <c r="C56" s="49"/>
      <c r="D56" s="49">
        <v>3</v>
      </c>
      <c r="E56" s="48" t="s">
        <v>108</v>
      </c>
      <c r="F56" s="38">
        <v>60635538.73</v>
      </c>
      <c r="G56" s="38">
        <v>53644262.36</v>
      </c>
      <c r="H56" s="38">
        <v>22109461.58</v>
      </c>
      <c r="I56" s="38">
        <v>367825.61</v>
      </c>
      <c r="J56" s="38">
        <v>6991276.37</v>
      </c>
      <c r="K56" s="38">
        <v>6991276.37</v>
      </c>
      <c r="L56" s="38">
        <v>56804111.57</v>
      </c>
      <c r="M56" s="38">
        <v>50917549.21</v>
      </c>
      <c r="N56" s="38">
        <v>21238222.96</v>
      </c>
      <c r="O56" s="38">
        <v>332616.18</v>
      </c>
      <c r="P56" s="38">
        <v>5886562.36</v>
      </c>
      <c r="Q56" s="38">
        <v>5886562.36</v>
      </c>
      <c r="R56" s="38">
        <f t="shared" si="2"/>
        <v>93.68121857206431</v>
      </c>
      <c r="S56" s="38">
        <f t="shared" si="3"/>
        <v>94.91704605480197</v>
      </c>
      <c r="T56" s="38">
        <f t="shared" si="4"/>
        <v>96.05943086018833</v>
      </c>
      <c r="U56" s="38">
        <f t="shared" si="5"/>
        <v>90.42768392336794</v>
      </c>
      <c r="V56" s="38">
        <f t="shared" si="6"/>
        <v>84.19867916049785</v>
      </c>
      <c r="W56" s="38">
        <f t="shared" si="7"/>
        <v>84.19867916049785</v>
      </c>
      <c r="X56" s="38">
        <f t="shared" si="8"/>
        <v>89.63708401152273</v>
      </c>
      <c r="Y56" s="38">
        <f t="shared" si="9"/>
        <v>37.388531169663715</v>
      </c>
      <c r="Z56" s="38">
        <f t="shared" si="10"/>
        <v>0.5855494801465477</v>
      </c>
      <c r="AA56" s="38">
        <f t="shared" si="11"/>
        <v>10.362915988477276</v>
      </c>
      <c r="AB56" s="38">
        <f t="shared" si="12"/>
        <v>10.362915988477276</v>
      </c>
      <c r="AC56" s="38">
        <v>104.94</v>
      </c>
      <c r="AD56" s="38">
        <v>105.27</v>
      </c>
      <c r="AE56" s="38">
        <v>109.6</v>
      </c>
      <c r="AF56" s="38">
        <v>99.71</v>
      </c>
      <c r="AG56" s="38">
        <v>102.13</v>
      </c>
      <c r="AH56" s="38">
        <v>102.13</v>
      </c>
    </row>
    <row r="57" spans="1:34" ht="13.5">
      <c r="A57" s="49" t="s">
        <v>64</v>
      </c>
      <c r="B57" s="49">
        <v>1007012</v>
      </c>
      <c r="C57" s="49"/>
      <c r="D57" s="49">
        <v>2</v>
      </c>
      <c r="E57" s="48" t="s">
        <v>109</v>
      </c>
      <c r="F57" s="38">
        <v>26958177.12</v>
      </c>
      <c r="G57" s="38">
        <v>23238450.12</v>
      </c>
      <c r="H57" s="38">
        <v>9899323.41</v>
      </c>
      <c r="I57" s="38">
        <v>113350</v>
      </c>
      <c r="J57" s="38">
        <v>3719727</v>
      </c>
      <c r="K57" s="38">
        <v>3719727</v>
      </c>
      <c r="L57" s="38">
        <v>26293154.77</v>
      </c>
      <c r="M57" s="38">
        <v>22636713.65</v>
      </c>
      <c r="N57" s="38">
        <v>9804147.09</v>
      </c>
      <c r="O57" s="38">
        <v>101622.4</v>
      </c>
      <c r="P57" s="38">
        <v>3656441.12</v>
      </c>
      <c r="Q57" s="38">
        <v>3656441.12</v>
      </c>
      <c r="R57" s="38">
        <f t="shared" si="2"/>
        <v>97.53313309338476</v>
      </c>
      <c r="S57" s="38">
        <f t="shared" si="3"/>
        <v>97.41059981671445</v>
      </c>
      <c r="T57" s="38">
        <f t="shared" si="4"/>
        <v>99.03855732297971</v>
      </c>
      <c r="U57" s="38">
        <f t="shared" si="5"/>
        <v>89.65363917071019</v>
      </c>
      <c r="V57" s="38">
        <f t="shared" si="6"/>
        <v>98.29864180892845</v>
      </c>
      <c r="W57" s="38">
        <f t="shared" si="7"/>
        <v>98.29864180892845</v>
      </c>
      <c r="X57" s="38">
        <f t="shared" si="8"/>
        <v>86.09356255654824</v>
      </c>
      <c r="Y57" s="38">
        <f t="shared" si="9"/>
        <v>37.2878309041346</v>
      </c>
      <c r="Z57" s="38">
        <f t="shared" si="10"/>
        <v>0.38649755378897804</v>
      </c>
      <c r="AA57" s="38">
        <f t="shared" si="11"/>
        <v>13.906437443451752</v>
      </c>
      <c r="AB57" s="38">
        <f t="shared" si="12"/>
        <v>13.906437443451752</v>
      </c>
      <c r="AC57" s="38">
        <v>98.83</v>
      </c>
      <c r="AD57" s="38">
        <v>104.78</v>
      </c>
      <c r="AE57" s="38">
        <v>113.59</v>
      </c>
      <c r="AF57" s="38">
        <v>107.51</v>
      </c>
      <c r="AG57" s="38">
        <v>73.12</v>
      </c>
      <c r="AH57" s="38">
        <v>73.12</v>
      </c>
    </row>
    <row r="58" spans="1:34" ht="13.5">
      <c r="A58" s="49" t="s">
        <v>64</v>
      </c>
      <c r="B58" s="49">
        <v>1007023</v>
      </c>
      <c r="C58" s="49"/>
      <c r="D58" s="49">
        <v>3</v>
      </c>
      <c r="E58" s="48" t="s">
        <v>110</v>
      </c>
      <c r="F58" s="38">
        <v>55098905.69</v>
      </c>
      <c r="G58" s="38">
        <v>39947820.94</v>
      </c>
      <c r="H58" s="38">
        <v>16163581.88</v>
      </c>
      <c r="I58" s="38">
        <v>100000</v>
      </c>
      <c r="J58" s="38">
        <v>15151084.75</v>
      </c>
      <c r="K58" s="38">
        <v>15151084.75</v>
      </c>
      <c r="L58" s="38">
        <v>51763247.73</v>
      </c>
      <c r="M58" s="38">
        <v>37701965.49</v>
      </c>
      <c r="N58" s="38">
        <v>15625274.93</v>
      </c>
      <c r="O58" s="38">
        <v>72419.31</v>
      </c>
      <c r="P58" s="38">
        <v>14061282.24</v>
      </c>
      <c r="Q58" s="38">
        <v>14061282.24</v>
      </c>
      <c r="R58" s="38">
        <f t="shared" si="2"/>
        <v>93.94605406726726</v>
      </c>
      <c r="S58" s="38">
        <f t="shared" si="3"/>
        <v>94.37802764417819</v>
      </c>
      <c r="T58" s="38">
        <f t="shared" si="4"/>
        <v>96.66963081576569</v>
      </c>
      <c r="U58" s="38">
        <f t="shared" si="5"/>
        <v>72.41931</v>
      </c>
      <c r="V58" s="38">
        <f t="shared" si="6"/>
        <v>92.80709910886084</v>
      </c>
      <c r="W58" s="38">
        <f t="shared" si="7"/>
        <v>92.80709910886084</v>
      </c>
      <c r="X58" s="38">
        <f t="shared" si="8"/>
        <v>72.83539411332065</v>
      </c>
      <c r="Y58" s="38">
        <f t="shared" si="9"/>
        <v>30.186040511797696</v>
      </c>
      <c r="Z58" s="38">
        <f t="shared" si="10"/>
        <v>0.13990488073264487</v>
      </c>
      <c r="AA58" s="38">
        <f t="shared" si="11"/>
        <v>27.16460588667936</v>
      </c>
      <c r="AB58" s="38">
        <f t="shared" si="12"/>
        <v>27.16460588667936</v>
      </c>
      <c r="AC58" s="38">
        <v>122.29</v>
      </c>
      <c r="AD58" s="38">
        <v>102.45</v>
      </c>
      <c r="AE58" s="38">
        <v>108.8</v>
      </c>
      <c r="AF58" s="38">
        <v>74.19</v>
      </c>
      <c r="AG58" s="38">
        <v>254.45</v>
      </c>
      <c r="AH58" s="38">
        <v>254.45</v>
      </c>
    </row>
    <row r="59" spans="1:34" ht="13.5">
      <c r="A59" s="49" t="s">
        <v>64</v>
      </c>
      <c r="B59" s="49">
        <v>1007032</v>
      </c>
      <c r="C59" s="49"/>
      <c r="D59" s="49">
        <v>2</v>
      </c>
      <c r="E59" s="48" t="s">
        <v>111</v>
      </c>
      <c r="F59" s="38">
        <v>22966938.1</v>
      </c>
      <c r="G59" s="38">
        <v>20385105.2</v>
      </c>
      <c r="H59" s="38">
        <v>8059855.09</v>
      </c>
      <c r="I59" s="38">
        <v>135000</v>
      </c>
      <c r="J59" s="38">
        <v>2581832.9</v>
      </c>
      <c r="K59" s="38">
        <v>2581832.9</v>
      </c>
      <c r="L59" s="38">
        <v>21673982.45</v>
      </c>
      <c r="M59" s="38">
        <v>19703686.33</v>
      </c>
      <c r="N59" s="38">
        <v>7904784.75</v>
      </c>
      <c r="O59" s="38">
        <v>130868.67</v>
      </c>
      <c r="P59" s="38">
        <v>1970296.12</v>
      </c>
      <c r="Q59" s="38">
        <v>1970296.12</v>
      </c>
      <c r="R59" s="38">
        <f t="shared" si="2"/>
        <v>94.37036123679019</v>
      </c>
      <c r="S59" s="38">
        <f t="shared" si="3"/>
        <v>96.65727077042506</v>
      </c>
      <c r="T59" s="38">
        <f t="shared" si="4"/>
        <v>98.07601578107281</v>
      </c>
      <c r="U59" s="38">
        <f t="shared" si="5"/>
        <v>96.93975555555555</v>
      </c>
      <c r="V59" s="38">
        <f t="shared" si="6"/>
        <v>76.31385129533365</v>
      </c>
      <c r="W59" s="38">
        <f t="shared" si="7"/>
        <v>76.31385129533365</v>
      </c>
      <c r="X59" s="38">
        <f t="shared" si="8"/>
        <v>90.90939505674463</v>
      </c>
      <c r="Y59" s="38">
        <f t="shared" si="9"/>
        <v>36.47130733004723</v>
      </c>
      <c r="Z59" s="38">
        <f t="shared" si="10"/>
        <v>0.603805370341619</v>
      </c>
      <c r="AA59" s="38">
        <f t="shared" si="11"/>
        <v>9.090604943255364</v>
      </c>
      <c r="AB59" s="38">
        <f t="shared" si="12"/>
        <v>9.090604943255364</v>
      </c>
      <c r="AC59" s="38">
        <v>113.41</v>
      </c>
      <c r="AD59" s="38">
        <v>108.98</v>
      </c>
      <c r="AE59" s="38">
        <v>110.21</v>
      </c>
      <c r="AF59" s="38">
        <v>85.11</v>
      </c>
      <c r="AG59" s="38">
        <v>191.09</v>
      </c>
      <c r="AH59" s="38">
        <v>191.09</v>
      </c>
    </row>
    <row r="60" spans="1:34" ht="13.5">
      <c r="A60" s="49" t="s">
        <v>64</v>
      </c>
      <c r="B60" s="49">
        <v>1007043</v>
      </c>
      <c r="C60" s="49"/>
      <c r="D60" s="49">
        <v>3</v>
      </c>
      <c r="E60" s="48" t="s">
        <v>112</v>
      </c>
      <c r="F60" s="38">
        <v>147169700.14</v>
      </c>
      <c r="G60" s="38">
        <v>129708426.55</v>
      </c>
      <c r="H60" s="38">
        <v>47285807.94</v>
      </c>
      <c r="I60" s="38">
        <v>1005000</v>
      </c>
      <c r="J60" s="38">
        <v>17461273.59</v>
      </c>
      <c r="K60" s="38">
        <v>16419273.59</v>
      </c>
      <c r="L60" s="38">
        <v>140381294.86</v>
      </c>
      <c r="M60" s="38">
        <v>124996128</v>
      </c>
      <c r="N60" s="38">
        <v>46365217.76</v>
      </c>
      <c r="O60" s="38">
        <v>1004979.8</v>
      </c>
      <c r="P60" s="38">
        <v>15385166.86</v>
      </c>
      <c r="Q60" s="38">
        <v>14343166.86</v>
      </c>
      <c r="R60" s="38">
        <f t="shared" si="2"/>
        <v>95.38736215841828</v>
      </c>
      <c r="S60" s="38">
        <f t="shared" si="3"/>
        <v>96.3670066198949</v>
      </c>
      <c r="T60" s="38">
        <f t="shared" si="4"/>
        <v>98.05313640581521</v>
      </c>
      <c r="U60" s="38">
        <f t="shared" si="5"/>
        <v>99.99799004975125</v>
      </c>
      <c r="V60" s="38">
        <f t="shared" si="6"/>
        <v>88.11022163246454</v>
      </c>
      <c r="W60" s="38">
        <f t="shared" si="7"/>
        <v>87.35567247466763</v>
      </c>
      <c r="X60" s="38">
        <f t="shared" si="8"/>
        <v>89.04044383167758</v>
      </c>
      <c r="Y60" s="38">
        <f t="shared" si="9"/>
        <v>33.02805961879699</v>
      </c>
      <c r="Z60" s="38">
        <f t="shared" si="10"/>
        <v>0.7158929549711378</v>
      </c>
      <c r="AA60" s="38">
        <f t="shared" si="11"/>
        <v>10.959556168322408</v>
      </c>
      <c r="AB60" s="38">
        <f t="shared" si="12"/>
        <v>10.217292036167787</v>
      </c>
      <c r="AC60" s="38">
        <v>106.36</v>
      </c>
      <c r="AD60" s="38">
        <v>105.97</v>
      </c>
      <c r="AE60" s="38">
        <v>104.67</v>
      </c>
      <c r="AF60" s="38">
        <v>96.27</v>
      </c>
      <c r="AG60" s="38">
        <v>109.62</v>
      </c>
      <c r="AH60" s="38">
        <v>110.6</v>
      </c>
    </row>
    <row r="61" spans="1:34" ht="13.5">
      <c r="A61" s="49" t="s">
        <v>64</v>
      </c>
      <c r="B61" s="49">
        <v>1007052</v>
      </c>
      <c r="C61" s="49"/>
      <c r="D61" s="49">
        <v>2</v>
      </c>
      <c r="E61" s="48" t="s">
        <v>113</v>
      </c>
      <c r="F61" s="38">
        <v>23440194.36</v>
      </c>
      <c r="G61" s="38">
        <v>19492316.36</v>
      </c>
      <c r="H61" s="38">
        <v>8406377.51</v>
      </c>
      <c r="I61" s="38">
        <v>15000</v>
      </c>
      <c r="J61" s="38">
        <v>3947878</v>
      </c>
      <c r="K61" s="38">
        <v>3947878</v>
      </c>
      <c r="L61" s="38">
        <v>22571904.63</v>
      </c>
      <c r="M61" s="38">
        <v>18885980.1</v>
      </c>
      <c r="N61" s="38">
        <v>8191154.26</v>
      </c>
      <c r="O61" s="38">
        <v>12406.1</v>
      </c>
      <c r="P61" s="38">
        <v>3685924.53</v>
      </c>
      <c r="Q61" s="38">
        <v>3685924.53</v>
      </c>
      <c r="R61" s="38">
        <f t="shared" si="2"/>
        <v>96.29572299331394</v>
      </c>
      <c r="S61" s="38">
        <f t="shared" si="3"/>
        <v>96.88935758684764</v>
      </c>
      <c r="T61" s="38">
        <f t="shared" si="4"/>
        <v>97.43976225497872</v>
      </c>
      <c r="U61" s="38">
        <f t="shared" si="5"/>
        <v>82.70733333333334</v>
      </c>
      <c r="V61" s="38">
        <f t="shared" si="6"/>
        <v>93.36470199940322</v>
      </c>
      <c r="W61" s="38">
        <f t="shared" si="7"/>
        <v>93.36470199940322</v>
      </c>
      <c r="X61" s="38">
        <f t="shared" si="8"/>
        <v>83.67029902695457</v>
      </c>
      <c r="Y61" s="38">
        <f t="shared" si="9"/>
        <v>36.28915855471608</v>
      </c>
      <c r="Z61" s="38">
        <f t="shared" si="10"/>
        <v>0.054962574950415254</v>
      </c>
      <c r="AA61" s="38">
        <f t="shared" si="11"/>
        <v>16.329700973045448</v>
      </c>
      <c r="AB61" s="38">
        <f t="shared" si="12"/>
        <v>16.329700973045448</v>
      </c>
      <c r="AC61" s="38">
        <v>89.32</v>
      </c>
      <c r="AD61" s="38">
        <v>104.69</v>
      </c>
      <c r="AE61" s="38">
        <v>106</v>
      </c>
      <c r="AF61" s="38">
        <v>160.04</v>
      </c>
      <c r="AG61" s="38">
        <v>50.97</v>
      </c>
      <c r="AH61" s="38">
        <v>50.97</v>
      </c>
    </row>
    <row r="62" spans="1:34" ht="13.5">
      <c r="A62" s="49" t="s">
        <v>64</v>
      </c>
      <c r="B62" s="49">
        <v>1007062</v>
      </c>
      <c r="C62" s="49"/>
      <c r="D62" s="49">
        <v>2</v>
      </c>
      <c r="E62" s="48" t="s">
        <v>114</v>
      </c>
      <c r="F62" s="38">
        <v>19793607.53</v>
      </c>
      <c r="G62" s="38">
        <v>14016831.73</v>
      </c>
      <c r="H62" s="38">
        <v>5012947.43</v>
      </c>
      <c r="I62" s="38">
        <v>31000</v>
      </c>
      <c r="J62" s="38">
        <v>5776775.8</v>
      </c>
      <c r="K62" s="38">
        <v>5776775.8</v>
      </c>
      <c r="L62" s="38">
        <v>17563491.68</v>
      </c>
      <c r="M62" s="38">
        <v>13259262.33</v>
      </c>
      <c r="N62" s="38">
        <v>4912382.75</v>
      </c>
      <c r="O62" s="38">
        <v>23352.67</v>
      </c>
      <c r="P62" s="38">
        <v>4304229.35</v>
      </c>
      <c r="Q62" s="38">
        <v>4304229.35</v>
      </c>
      <c r="R62" s="38">
        <f t="shared" si="2"/>
        <v>88.73315111143864</v>
      </c>
      <c r="S62" s="38">
        <f t="shared" si="3"/>
        <v>94.59528790390922</v>
      </c>
      <c r="T62" s="38">
        <f t="shared" si="4"/>
        <v>97.99390116484825</v>
      </c>
      <c r="U62" s="38">
        <f t="shared" si="5"/>
        <v>75.33119354838709</v>
      </c>
      <c r="V62" s="38">
        <f t="shared" si="6"/>
        <v>74.5091985394344</v>
      </c>
      <c r="W62" s="38">
        <f t="shared" si="7"/>
        <v>74.5091985394344</v>
      </c>
      <c r="X62" s="38">
        <f t="shared" si="8"/>
        <v>75.4933163153353</v>
      </c>
      <c r="Y62" s="38">
        <f t="shared" si="9"/>
        <v>27.96928332646894</v>
      </c>
      <c r="Z62" s="38">
        <f t="shared" si="10"/>
        <v>0.1329614317328045</v>
      </c>
      <c r="AA62" s="38">
        <f t="shared" si="11"/>
        <v>24.506683684664686</v>
      </c>
      <c r="AB62" s="38">
        <f t="shared" si="12"/>
        <v>24.506683684664686</v>
      </c>
      <c r="AC62" s="38">
        <v>130.26</v>
      </c>
      <c r="AD62" s="38">
        <v>107.01</v>
      </c>
      <c r="AE62" s="38">
        <v>107.7</v>
      </c>
      <c r="AF62" s="38">
        <v>95.74</v>
      </c>
      <c r="AG62" s="38">
        <v>393.67</v>
      </c>
      <c r="AH62" s="38">
        <v>393.67</v>
      </c>
    </row>
    <row r="63" spans="1:34" ht="13.5">
      <c r="A63" s="49" t="s">
        <v>64</v>
      </c>
      <c r="B63" s="49">
        <v>1007072</v>
      </c>
      <c r="C63" s="49"/>
      <c r="D63" s="49">
        <v>2</v>
      </c>
      <c r="E63" s="48" t="s">
        <v>115</v>
      </c>
      <c r="F63" s="38">
        <v>42815269.43</v>
      </c>
      <c r="G63" s="38">
        <v>32372892.76</v>
      </c>
      <c r="H63" s="38">
        <v>13243714.65</v>
      </c>
      <c r="I63" s="38">
        <v>152000</v>
      </c>
      <c r="J63" s="38">
        <v>10442376.67</v>
      </c>
      <c r="K63" s="38">
        <v>10442376.67</v>
      </c>
      <c r="L63" s="38">
        <v>42195017.09</v>
      </c>
      <c r="M63" s="38">
        <v>31793245.96</v>
      </c>
      <c r="N63" s="38">
        <v>13082289.37</v>
      </c>
      <c r="O63" s="38">
        <v>146335.02</v>
      </c>
      <c r="P63" s="38">
        <v>10401771.13</v>
      </c>
      <c r="Q63" s="38">
        <v>10401771.13</v>
      </c>
      <c r="R63" s="38">
        <f t="shared" si="2"/>
        <v>98.55132912099486</v>
      </c>
      <c r="S63" s="38">
        <f t="shared" si="3"/>
        <v>98.20946863075451</v>
      </c>
      <c r="T63" s="38">
        <f t="shared" si="4"/>
        <v>98.78111780368206</v>
      </c>
      <c r="U63" s="38">
        <f t="shared" si="5"/>
        <v>96.27303947368421</v>
      </c>
      <c r="V63" s="38">
        <f t="shared" si="6"/>
        <v>99.61114656860967</v>
      </c>
      <c r="W63" s="38">
        <f t="shared" si="7"/>
        <v>99.61114656860967</v>
      </c>
      <c r="X63" s="38">
        <f t="shared" si="8"/>
        <v>75.34834241727285</v>
      </c>
      <c r="Y63" s="38">
        <f t="shared" si="9"/>
        <v>31.004346655663362</v>
      </c>
      <c r="Z63" s="38">
        <f t="shared" si="10"/>
        <v>0.3468064005943503</v>
      </c>
      <c r="AA63" s="38">
        <f t="shared" si="11"/>
        <v>24.651657582727147</v>
      </c>
      <c r="AB63" s="38">
        <f t="shared" si="12"/>
        <v>24.651657582727147</v>
      </c>
      <c r="AC63" s="38">
        <v>106.02</v>
      </c>
      <c r="AD63" s="38">
        <v>102.53</v>
      </c>
      <c r="AE63" s="38">
        <v>107.4</v>
      </c>
      <c r="AF63" s="38">
        <v>97.63</v>
      </c>
      <c r="AG63" s="38">
        <v>118.35</v>
      </c>
      <c r="AH63" s="38">
        <v>118.35</v>
      </c>
    </row>
    <row r="64" spans="1:34" ht="13.5">
      <c r="A64" s="49" t="s">
        <v>64</v>
      </c>
      <c r="B64" s="49">
        <v>1007082</v>
      </c>
      <c r="C64" s="49"/>
      <c r="D64" s="49">
        <v>2</v>
      </c>
      <c r="E64" s="48" t="s">
        <v>116</v>
      </c>
      <c r="F64" s="38">
        <v>32050724.48</v>
      </c>
      <c r="G64" s="38">
        <v>22937833.39</v>
      </c>
      <c r="H64" s="38">
        <v>8717044.25</v>
      </c>
      <c r="I64" s="38">
        <v>135000</v>
      </c>
      <c r="J64" s="38">
        <v>9112891.09</v>
      </c>
      <c r="K64" s="38">
        <v>9112891.09</v>
      </c>
      <c r="L64" s="38">
        <v>29406169.48</v>
      </c>
      <c r="M64" s="38">
        <v>21671367.63</v>
      </c>
      <c r="N64" s="38">
        <v>8502823.3</v>
      </c>
      <c r="O64" s="38">
        <v>72753.58</v>
      </c>
      <c r="P64" s="38">
        <v>7734801.85</v>
      </c>
      <c r="Q64" s="38">
        <v>7734801.85</v>
      </c>
      <c r="R64" s="38">
        <f t="shared" si="2"/>
        <v>91.74884486105694</v>
      </c>
      <c r="S64" s="38">
        <f t="shared" si="3"/>
        <v>94.47870364010869</v>
      </c>
      <c r="T64" s="38">
        <f t="shared" si="4"/>
        <v>97.54250473146331</v>
      </c>
      <c r="U64" s="38">
        <f t="shared" si="5"/>
        <v>53.89154074074074</v>
      </c>
      <c r="V64" s="38">
        <f t="shared" si="6"/>
        <v>84.87758466122523</v>
      </c>
      <c r="W64" s="38">
        <f t="shared" si="7"/>
        <v>84.87758466122523</v>
      </c>
      <c r="X64" s="38">
        <f t="shared" si="8"/>
        <v>73.69666982549133</v>
      </c>
      <c r="Y64" s="38">
        <f t="shared" si="9"/>
        <v>28.915099961533652</v>
      </c>
      <c r="Z64" s="38">
        <f t="shared" si="10"/>
        <v>0.24740923855955413</v>
      </c>
      <c r="AA64" s="38">
        <f t="shared" si="11"/>
        <v>26.30333017450867</v>
      </c>
      <c r="AB64" s="38">
        <f t="shared" si="12"/>
        <v>26.30333017450867</v>
      </c>
      <c r="AC64" s="38">
        <v>113.2</v>
      </c>
      <c r="AD64" s="38">
        <v>101.91</v>
      </c>
      <c r="AE64" s="38">
        <v>108.07</v>
      </c>
      <c r="AF64" s="38">
        <v>80.88</v>
      </c>
      <c r="AG64" s="38">
        <v>164.19</v>
      </c>
      <c r="AH64" s="38">
        <v>164.19</v>
      </c>
    </row>
    <row r="65" spans="1:34" ht="13.5">
      <c r="A65" s="49" t="s">
        <v>64</v>
      </c>
      <c r="B65" s="49">
        <v>1008011</v>
      </c>
      <c r="C65" s="49"/>
      <c r="D65" s="49">
        <v>1</v>
      </c>
      <c r="E65" s="48" t="s">
        <v>117</v>
      </c>
      <c r="F65" s="38">
        <v>80824456.62</v>
      </c>
      <c r="G65" s="38">
        <v>71649933.25</v>
      </c>
      <c r="H65" s="38">
        <v>26343113.95</v>
      </c>
      <c r="I65" s="38">
        <v>900000</v>
      </c>
      <c r="J65" s="38">
        <v>9174523.37</v>
      </c>
      <c r="K65" s="38">
        <v>9174523.37</v>
      </c>
      <c r="L65" s="38">
        <v>75438279.85</v>
      </c>
      <c r="M65" s="38">
        <v>67954494.31</v>
      </c>
      <c r="N65" s="38">
        <v>25066017.03</v>
      </c>
      <c r="O65" s="38">
        <v>788637.77</v>
      </c>
      <c r="P65" s="38">
        <v>7483785.54</v>
      </c>
      <c r="Q65" s="38">
        <v>7483785.54</v>
      </c>
      <c r="R65" s="38">
        <f t="shared" si="2"/>
        <v>93.33595671997725</v>
      </c>
      <c r="S65" s="38">
        <f t="shared" si="3"/>
        <v>94.84236931930428</v>
      </c>
      <c r="T65" s="38">
        <f t="shared" si="4"/>
        <v>95.15206546035535</v>
      </c>
      <c r="U65" s="38">
        <f t="shared" si="5"/>
        <v>87.62641888888889</v>
      </c>
      <c r="V65" s="38">
        <f t="shared" si="6"/>
        <v>81.57138238343165</v>
      </c>
      <c r="W65" s="38">
        <f t="shared" si="7"/>
        <v>81.57138238343165</v>
      </c>
      <c r="X65" s="38">
        <f t="shared" si="8"/>
        <v>90.07959148209555</v>
      </c>
      <c r="Y65" s="38">
        <f t="shared" si="9"/>
        <v>33.227185296166326</v>
      </c>
      <c r="Z65" s="38">
        <f t="shared" si="10"/>
        <v>1.0454079435110557</v>
      </c>
      <c r="AA65" s="38">
        <f t="shared" si="11"/>
        <v>9.920408517904455</v>
      </c>
      <c r="AB65" s="38">
        <f t="shared" si="12"/>
        <v>9.920408517904455</v>
      </c>
      <c r="AC65" s="38">
        <v>108.05</v>
      </c>
      <c r="AD65" s="38">
        <v>108.41</v>
      </c>
      <c r="AE65" s="38">
        <v>111.28</v>
      </c>
      <c r="AF65" s="38">
        <v>94.79</v>
      </c>
      <c r="AG65" s="38">
        <v>104.86</v>
      </c>
      <c r="AH65" s="38">
        <v>104.86</v>
      </c>
    </row>
    <row r="66" spans="1:34" ht="13.5">
      <c r="A66" s="49" t="s">
        <v>64</v>
      </c>
      <c r="B66" s="49">
        <v>1008021</v>
      </c>
      <c r="C66" s="49"/>
      <c r="D66" s="49">
        <v>1</v>
      </c>
      <c r="E66" s="48" t="s">
        <v>118</v>
      </c>
      <c r="F66" s="38">
        <v>311766619.94</v>
      </c>
      <c r="G66" s="38">
        <v>222810883.13</v>
      </c>
      <c r="H66" s="38">
        <v>91083593.47</v>
      </c>
      <c r="I66" s="38">
        <v>1217788</v>
      </c>
      <c r="J66" s="38">
        <v>88955736.81</v>
      </c>
      <c r="K66" s="38">
        <v>87415736.81</v>
      </c>
      <c r="L66" s="38">
        <v>244148267.36</v>
      </c>
      <c r="M66" s="38">
        <v>219360118.78</v>
      </c>
      <c r="N66" s="38">
        <v>90482556.13</v>
      </c>
      <c r="O66" s="38">
        <v>1064101.77</v>
      </c>
      <c r="P66" s="38">
        <v>24788148.58</v>
      </c>
      <c r="Q66" s="38">
        <v>23248148.58</v>
      </c>
      <c r="R66" s="38">
        <f t="shared" si="2"/>
        <v>78.31122761217566</v>
      </c>
      <c r="S66" s="38">
        <f t="shared" si="3"/>
        <v>98.45125861828453</v>
      </c>
      <c r="T66" s="38">
        <f t="shared" si="4"/>
        <v>99.34012557355022</v>
      </c>
      <c r="U66" s="38">
        <f t="shared" si="5"/>
        <v>87.37988631847251</v>
      </c>
      <c r="V66" s="38">
        <f t="shared" si="6"/>
        <v>27.865711047894358</v>
      </c>
      <c r="W66" s="38">
        <f t="shared" si="7"/>
        <v>26.59492378418128</v>
      </c>
      <c r="X66" s="38">
        <f t="shared" si="8"/>
        <v>89.84709215918802</v>
      </c>
      <c r="Y66" s="38">
        <f t="shared" si="9"/>
        <v>37.06049488222753</v>
      </c>
      <c r="Z66" s="38">
        <f t="shared" si="10"/>
        <v>0.4358424417696019</v>
      </c>
      <c r="AA66" s="38">
        <f t="shared" si="11"/>
        <v>10.152907840811965</v>
      </c>
      <c r="AB66" s="38">
        <f t="shared" si="12"/>
        <v>9.522143585692657</v>
      </c>
      <c r="AC66" s="38">
        <v>103.43</v>
      </c>
      <c r="AD66" s="38">
        <v>102.73</v>
      </c>
      <c r="AE66" s="38">
        <v>109.5</v>
      </c>
      <c r="AF66" s="38">
        <v>138.05</v>
      </c>
      <c r="AG66" s="38">
        <v>110</v>
      </c>
      <c r="AH66" s="38">
        <v>119.32</v>
      </c>
    </row>
    <row r="67" spans="1:34" ht="13.5">
      <c r="A67" s="49" t="s">
        <v>64</v>
      </c>
      <c r="B67" s="49">
        <v>1008032</v>
      </c>
      <c r="C67" s="49"/>
      <c r="D67" s="49">
        <v>2</v>
      </c>
      <c r="E67" s="48" t="s">
        <v>119</v>
      </c>
      <c r="F67" s="38">
        <v>19961378.24</v>
      </c>
      <c r="G67" s="38">
        <v>17046342.28</v>
      </c>
      <c r="H67" s="38">
        <v>6839694.83</v>
      </c>
      <c r="I67" s="38">
        <v>94805</v>
      </c>
      <c r="J67" s="38">
        <v>2915035.96</v>
      </c>
      <c r="K67" s="38">
        <v>2915035.96</v>
      </c>
      <c r="L67" s="38">
        <v>19664773.56</v>
      </c>
      <c r="M67" s="38">
        <v>16784924.25</v>
      </c>
      <c r="N67" s="38">
        <v>6758798.04</v>
      </c>
      <c r="O67" s="38">
        <v>89853.68</v>
      </c>
      <c r="P67" s="38">
        <v>2879849.31</v>
      </c>
      <c r="Q67" s="38">
        <v>2879849.31</v>
      </c>
      <c r="R67" s="38">
        <f t="shared" si="2"/>
        <v>98.51410721026446</v>
      </c>
      <c r="S67" s="38">
        <f t="shared" si="3"/>
        <v>98.46642742644728</v>
      </c>
      <c r="T67" s="38">
        <f t="shared" si="4"/>
        <v>98.81724562263841</v>
      </c>
      <c r="U67" s="38">
        <f t="shared" si="5"/>
        <v>94.77736406307683</v>
      </c>
      <c r="V67" s="38">
        <f t="shared" si="6"/>
        <v>98.79292569687546</v>
      </c>
      <c r="W67" s="38">
        <f t="shared" si="7"/>
        <v>98.79292569687546</v>
      </c>
      <c r="X67" s="38">
        <f t="shared" si="8"/>
        <v>85.35528872878616</v>
      </c>
      <c r="Y67" s="38">
        <f t="shared" si="9"/>
        <v>34.37007814698681</v>
      </c>
      <c r="Z67" s="38">
        <f t="shared" si="10"/>
        <v>0.45692710229204386</v>
      </c>
      <c r="AA67" s="38">
        <f t="shared" si="11"/>
        <v>14.644711271213845</v>
      </c>
      <c r="AB67" s="38">
        <f t="shared" si="12"/>
        <v>14.644711271213845</v>
      </c>
      <c r="AC67" s="38">
        <v>92.98</v>
      </c>
      <c r="AD67" s="38">
        <v>104.87</v>
      </c>
      <c r="AE67" s="38">
        <v>105.89</v>
      </c>
      <c r="AF67" s="38">
        <v>82.84</v>
      </c>
      <c r="AG67" s="38">
        <v>55.99</v>
      </c>
      <c r="AH67" s="38">
        <v>55.99</v>
      </c>
    </row>
    <row r="68" spans="1:34" ht="13.5">
      <c r="A68" s="49" t="s">
        <v>64</v>
      </c>
      <c r="B68" s="49">
        <v>1008042</v>
      </c>
      <c r="C68" s="49"/>
      <c r="D68" s="49">
        <v>2</v>
      </c>
      <c r="E68" s="48" t="s">
        <v>120</v>
      </c>
      <c r="F68" s="38">
        <v>51598030.98</v>
      </c>
      <c r="G68" s="38">
        <v>29084595.88</v>
      </c>
      <c r="H68" s="38">
        <v>11853869.36</v>
      </c>
      <c r="I68" s="38">
        <v>156800</v>
      </c>
      <c r="J68" s="38">
        <v>22513435.1</v>
      </c>
      <c r="K68" s="38">
        <v>22513435.1</v>
      </c>
      <c r="L68" s="38">
        <v>49518543.02</v>
      </c>
      <c r="M68" s="38">
        <v>27376527.81</v>
      </c>
      <c r="N68" s="38">
        <v>11232231.07</v>
      </c>
      <c r="O68" s="38">
        <v>137141.48</v>
      </c>
      <c r="P68" s="38">
        <v>22142015.21</v>
      </c>
      <c r="Q68" s="38">
        <v>22142015.21</v>
      </c>
      <c r="R68" s="38">
        <f t="shared" si="2"/>
        <v>95.96983078519793</v>
      </c>
      <c r="S68" s="38">
        <f t="shared" si="3"/>
        <v>94.12724152315091</v>
      </c>
      <c r="T68" s="38">
        <f t="shared" si="4"/>
        <v>94.75581963052781</v>
      </c>
      <c r="U68" s="38">
        <f t="shared" si="5"/>
        <v>87.46267857142857</v>
      </c>
      <c r="V68" s="38">
        <f t="shared" si="6"/>
        <v>98.35023003664153</v>
      </c>
      <c r="W68" s="38">
        <f t="shared" si="7"/>
        <v>98.35023003664153</v>
      </c>
      <c r="X68" s="38">
        <f t="shared" si="8"/>
        <v>55.28540651719683</v>
      </c>
      <c r="Y68" s="38">
        <f t="shared" si="9"/>
        <v>22.682878745974865</v>
      </c>
      <c r="Z68" s="38">
        <f t="shared" si="10"/>
        <v>0.27694974778359305</v>
      </c>
      <c r="AA68" s="38">
        <f t="shared" si="11"/>
        <v>44.71459348280316</v>
      </c>
      <c r="AB68" s="38">
        <f t="shared" si="12"/>
        <v>44.71459348280316</v>
      </c>
      <c r="AC68" s="38">
        <v>170</v>
      </c>
      <c r="AD68" s="38">
        <v>105.57</v>
      </c>
      <c r="AE68" s="38">
        <v>108.33</v>
      </c>
      <c r="AF68" s="38">
        <v>343.33</v>
      </c>
      <c r="AG68" s="38">
        <v>692.44</v>
      </c>
      <c r="AH68" s="38">
        <v>692.44</v>
      </c>
    </row>
    <row r="69" spans="1:34" ht="13.5">
      <c r="A69" s="49" t="s">
        <v>64</v>
      </c>
      <c r="B69" s="49">
        <v>1008052</v>
      </c>
      <c r="C69" s="49"/>
      <c r="D69" s="49">
        <v>2</v>
      </c>
      <c r="E69" s="48" t="s">
        <v>121</v>
      </c>
      <c r="F69" s="38">
        <v>57683803.44</v>
      </c>
      <c r="G69" s="38">
        <v>36116643.66</v>
      </c>
      <c r="H69" s="38">
        <v>15193209.59</v>
      </c>
      <c r="I69" s="38">
        <v>172540</v>
      </c>
      <c r="J69" s="38">
        <v>21567159.78</v>
      </c>
      <c r="K69" s="38">
        <v>21567159.78</v>
      </c>
      <c r="L69" s="38">
        <v>42847529.6</v>
      </c>
      <c r="M69" s="38">
        <v>31003199.41</v>
      </c>
      <c r="N69" s="38">
        <v>13745600.24</v>
      </c>
      <c r="O69" s="38">
        <v>91265.66</v>
      </c>
      <c r="P69" s="38">
        <v>11844330.19</v>
      </c>
      <c r="Q69" s="38">
        <v>11844330.19</v>
      </c>
      <c r="R69" s="38">
        <f t="shared" si="2"/>
        <v>74.28000070170131</v>
      </c>
      <c r="S69" s="38">
        <f t="shared" si="3"/>
        <v>85.841862000972</v>
      </c>
      <c r="T69" s="38">
        <f t="shared" si="4"/>
        <v>90.47199776041529</v>
      </c>
      <c r="U69" s="38">
        <f t="shared" si="5"/>
        <v>52.895363393995595</v>
      </c>
      <c r="V69" s="38">
        <f t="shared" si="6"/>
        <v>54.91835879559659</v>
      </c>
      <c r="W69" s="38">
        <f t="shared" si="7"/>
        <v>54.91835879559659</v>
      </c>
      <c r="X69" s="38">
        <f t="shared" si="8"/>
        <v>72.35702898026588</v>
      </c>
      <c r="Y69" s="38">
        <f t="shared" si="9"/>
        <v>32.08026312910231</v>
      </c>
      <c r="Z69" s="38">
        <f t="shared" si="10"/>
        <v>0.213000984775561</v>
      </c>
      <c r="AA69" s="38">
        <f t="shared" si="11"/>
        <v>27.64297101973412</v>
      </c>
      <c r="AB69" s="38">
        <f t="shared" si="12"/>
        <v>27.64297101973412</v>
      </c>
      <c r="AC69" s="38">
        <v>114.24</v>
      </c>
      <c r="AD69" s="38">
        <v>102.05</v>
      </c>
      <c r="AE69" s="38">
        <v>106.66</v>
      </c>
      <c r="AF69" s="38">
        <v>75.56</v>
      </c>
      <c r="AG69" s="38">
        <v>166.19</v>
      </c>
      <c r="AH69" s="38">
        <v>166.19</v>
      </c>
    </row>
    <row r="70" spans="1:34" ht="13.5">
      <c r="A70" s="49" t="s">
        <v>64</v>
      </c>
      <c r="B70" s="49">
        <v>1008062</v>
      </c>
      <c r="C70" s="49"/>
      <c r="D70" s="49">
        <v>2</v>
      </c>
      <c r="E70" s="48" t="s">
        <v>122</v>
      </c>
      <c r="F70" s="38">
        <v>37233610.61</v>
      </c>
      <c r="G70" s="38">
        <v>32481879.71</v>
      </c>
      <c r="H70" s="38">
        <v>13067430.34</v>
      </c>
      <c r="I70" s="38">
        <v>160000</v>
      </c>
      <c r="J70" s="38">
        <v>4751730.9</v>
      </c>
      <c r="K70" s="38">
        <v>4751730.9</v>
      </c>
      <c r="L70" s="38">
        <v>34690703.05</v>
      </c>
      <c r="M70" s="38">
        <v>30171064.52</v>
      </c>
      <c r="N70" s="38">
        <v>12096126.11</v>
      </c>
      <c r="O70" s="38">
        <v>81508.43</v>
      </c>
      <c r="P70" s="38">
        <v>4519638.53</v>
      </c>
      <c r="Q70" s="38">
        <v>4519638.53</v>
      </c>
      <c r="R70" s="38">
        <f t="shared" si="2"/>
        <v>93.17039761027893</v>
      </c>
      <c r="S70" s="38">
        <f t="shared" si="3"/>
        <v>92.8858329301411</v>
      </c>
      <c r="T70" s="38">
        <f t="shared" si="4"/>
        <v>92.56698367829217</v>
      </c>
      <c r="U70" s="38">
        <f t="shared" si="5"/>
        <v>50.94276875</v>
      </c>
      <c r="V70" s="38">
        <f t="shared" si="6"/>
        <v>95.1156247084615</v>
      </c>
      <c r="W70" s="38">
        <f t="shared" si="7"/>
        <v>95.1156247084615</v>
      </c>
      <c r="X70" s="38">
        <f t="shared" si="8"/>
        <v>86.97161448851064</v>
      </c>
      <c r="Y70" s="38">
        <f t="shared" si="9"/>
        <v>34.86849514858708</v>
      </c>
      <c r="Z70" s="38">
        <f t="shared" si="10"/>
        <v>0.23495756163408166</v>
      </c>
      <c r="AA70" s="38">
        <f t="shared" si="11"/>
        <v>13.028385511489368</v>
      </c>
      <c r="AB70" s="38">
        <f t="shared" si="12"/>
        <v>13.028385511489368</v>
      </c>
      <c r="AC70" s="38">
        <v>113.69</v>
      </c>
      <c r="AD70" s="38">
        <v>110.79</v>
      </c>
      <c r="AE70" s="38">
        <v>111.47</v>
      </c>
      <c r="AF70" s="38">
        <v>105.89</v>
      </c>
      <c r="AG70" s="38">
        <v>137.79</v>
      </c>
      <c r="AH70" s="38">
        <v>137.79</v>
      </c>
    </row>
    <row r="71" spans="1:34" ht="13.5">
      <c r="A71" s="49" t="s">
        <v>64</v>
      </c>
      <c r="B71" s="49">
        <v>1008072</v>
      </c>
      <c r="C71" s="49"/>
      <c r="D71" s="49">
        <v>2</v>
      </c>
      <c r="E71" s="48" t="s">
        <v>118</v>
      </c>
      <c r="F71" s="38">
        <v>45457041.56</v>
      </c>
      <c r="G71" s="38">
        <v>35910711.96</v>
      </c>
      <c r="H71" s="38">
        <v>15724244.63</v>
      </c>
      <c r="I71" s="38">
        <v>10000</v>
      </c>
      <c r="J71" s="38">
        <v>9546329.6</v>
      </c>
      <c r="K71" s="38">
        <v>9546329.6</v>
      </c>
      <c r="L71" s="38">
        <v>42809794.56</v>
      </c>
      <c r="M71" s="38">
        <v>34092871.53</v>
      </c>
      <c r="N71" s="38">
        <v>15166903.83</v>
      </c>
      <c r="O71" s="38">
        <v>2778.12</v>
      </c>
      <c r="P71" s="38">
        <v>8716923.03</v>
      </c>
      <c r="Q71" s="38">
        <v>8716923.03</v>
      </c>
      <c r="R71" s="38">
        <f t="shared" si="2"/>
        <v>94.17637640032991</v>
      </c>
      <c r="S71" s="38">
        <f t="shared" si="3"/>
        <v>94.9378880819048</v>
      </c>
      <c r="T71" s="38">
        <f t="shared" si="4"/>
        <v>96.4555321217996</v>
      </c>
      <c r="U71" s="38">
        <f t="shared" si="5"/>
        <v>27.781200000000002</v>
      </c>
      <c r="V71" s="38">
        <f t="shared" si="6"/>
        <v>91.31177526072427</v>
      </c>
      <c r="W71" s="38">
        <f t="shared" si="7"/>
        <v>91.31177526072427</v>
      </c>
      <c r="X71" s="38">
        <f t="shared" si="8"/>
        <v>79.6380171416548</v>
      </c>
      <c r="Y71" s="38">
        <f t="shared" si="9"/>
        <v>35.42858354235466</v>
      </c>
      <c r="Z71" s="38">
        <f t="shared" si="10"/>
        <v>0.006489449502277638</v>
      </c>
      <c r="AA71" s="38">
        <f t="shared" si="11"/>
        <v>20.361982858345208</v>
      </c>
      <c r="AB71" s="38">
        <f t="shared" si="12"/>
        <v>20.361982858345208</v>
      </c>
      <c r="AC71" s="38">
        <v>104.96</v>
      </c>
      <c r="AD71" s="38">
        <v>105.44</v>
      </c>
      <c r="AE71" s="38">
        <v>106.74</v>
      </c>
      <c r="AF71" s="38">
        <v>31.04</v>
      </c>
      <c r="AG71" s="38">
        <v>103.15</v>
      </c>
      <c r="AH71" s="38">
        <v>103.15</v>
      </c>
    </row>
    <row r="72" spans="1:34" ht="13.5">
      <c r="A72" s="49" t="s">
        <v>64</v>
      </c>
      <c r="B72" s="49">
        <v>1009013</v>
      </c>
      <c r="C72" s="49"/>
      <c r="D72" s="49">
        <v>3</v>
      </c>
      <c r="E72" s="48" t="s">
        <v>123</v>
      </c>
      <c r="F72" s="38">
        <v>64375817.95</v>
      </c>
      <c r="G72" s="38">
        <v>53049279.96</v>
      </c>
      <c r="H72" s="38">
        <v>22781403.16</v>
      </c>
      <c r="I72" s="38">
        <v>330400</v>
      </c>
      <c r="J72" s="38">
        <v>11326537.99</v>
      </c>
      <c r="K72" s="38">
        <v>11326537.99</v>
      </c>
      <c r="L72" s="38">
        <v>62413204.67</v>
      </c>
      <c r="M72" s="38">
        <v>51273429.04</v>
      </c>
      <c r="N72" s="38">
        <v>22563284.33</v>
      </c>
      <c r="O72" s="38">
        <v>313948.62</v>
      </c>
      <c r="P72" s="38">
        <v>11139775.63</v>
      </c>
      <c r="Q72" s="38">
        <v>11139775.63</v>
      </c>
      <c r="R72" s="38">
        <f t="shared" si="2"/>
        <v>96.95131907834656</v>
      </c>
      <c r="S72" s="38">
        <f t="shared" si="3"/>
        <v>96.65245047371232</v>
      </c>
      <c r="T72" s="38">
        <f t="shared" si="4"/>
        <v>99.04255752611859</v>
      </c>
      <c r="U72" s="38">
        <f t="shared" si="5"/>
        <v>95.02076876513317</v>
      </c>
      <c r="V72" s="38">
        <f t="shared" si="6"/>
        <v>98.35110816592953</v>
      </c>
      <c r="W72" s="38">
        <f t="shared" si="7"/>
        <v>98.35110816592953</v>
      </c>
      <c r="X72" s="38">
        <f t="shared" si="8"/>
        <v>82.15157242942449</v>
      </c>
      <c r="Y72" s="38">
        <f t="shared" si="9"/>
        <v>36.15145937354092</v>
      </c>
      <c r="Z72" s="38">
        <f t="shared" si="10"/>
        <v>0.5030163435124889</v>
      </c>
      <c r="AA72" s="38">
        <f t="shared" si="11"/>
        <v>17.84842757057551</v>
      </c>
      <c r="AB72" s="38">
        <f t="shared" si="12"/>
        <v>17.84842757057551</v>
      </c>
      <c r="AC72" s="38">
        <v>110.01</v>
      </c>
      <c r="AD72" s="38">
        <v>107.26</v>
      </c>
      <c r="AE72" s="38">
        <v>110.96</v>
      </c>
      <c r="AF72" s="38">
        <v>114.44</v>
      </c>
      <c r="AG72" s="38">
        <v>124.72</v>
      </c>
      <c r="AH72" s="38">
        <v>124.72</v>
      </c>
    </row>
    <row r="73" spans="1:34" ht="13.5">
      <c r="A73" s="49" t="s">
        <v>64</v>
      </c>
      <c r="B73" s="49">
        <v>1009022</v>
      </c>
      <c r="C73" s="49"/>
      <c r="D73" s="49">
        <v>2</v>
      </c>
      <c r="E73" s="48" t="s">
        <v>124</v>
      </c>
      <c r="F73" s="38">
        <v>17290031.54</v>
      </c>
      <c r="G73" s="38">
        <v>16435531.54</v>
      </c>
      <c r="H73" s="38">
        <v>7122277.32</v>
      </c>
      <c r="I73" s="38">
        <v>205000</v>
      </c>
      <c r="J73" s="38">
        <v>854500</v>
      </c>
      <c r="K73" s="38">
        <v>854500</v>
      </c>
      <c r="L73" s="38">
        <v>16467528.82</v>
      </c>
      <c r="M73" s="38">
        <v>15721818.12</v>
      </c>
      <c r="N73" s="38">
        <v>7033530.58</v>
      </c>
      <c r="O73" s="38">
        <v>200768.78</v>
      </c>
      <c r="P73" s="38">
        <v>745710.7</v>
      </c>
      <c r="Q73" s="38">
        <v>745710.7</v>
      </c>
      <c r="R73" s="38">
        <f t="shared" si="2"/>
        <v>95.24290792589267</v>
      </c>
      <c r="S73" s="38">
        <f t="shared" si="3"/>
        <v>95.65749718369011</v>
      </c>
      <c r="T73" s="38">
        <f t="shared" si="4"/>
        <v>98.7539555676835</v>
      </c>
      <c r="U73" s="38">
        <f t="shared" si="5"/>
        <v>97.93599024390244</v>
      </c>
      <c r="V73" s="38">
        <f t="shared" si="6"/>
        <v>87.26866003510824</v>
      </c>
      <c r="W73" s="38">
        <f t="shared" si="7"/>
        <v>87.26866003510824</v>
      </c>
      <c r="X73" s="38">
        <f t="shared" si="8"/>
        <v>95.47162960422861</v>
      </c>
      <c r="Y73" s="38">
        <f t="shared" si="9"/>
        <v>42.71151219397107</v>
      </c>
      <c r="Z73" s="38">
        <f t="shared" si="10"/>
        <v>1.219179770046396</v>
      </c>
      <c r="AA73" s="38">
        <f t="shared" si="11"/>
        <v>4.528370395771379</v>
      </c>
      <c r="AB73" s="38">
        <f t="shared" si="12"/>
        <v>4.528370395771379</v>
      </c>
      <c r="AC73" s="38">
        <v>91.58</v>
      </c>
      <c r="AD73" s="38">
        <v>100.58</v>
      </c>
      <c r="AE73" s="38">
        <v>104.99</v>
      </c>
      <c r="AF73" s="38">
        <v>110.91</v>
      </c>
      <c r="AG73" s="38">
        <v>31.74</v>
      </c>
      <c r="AH73" s="38">
        <v>31.74</v>
      </c>
    </row>
    <row r="74" spans="1:34" ht="13.5">
      <c r="A74" s="49" t="s">
        <v>64</v>
      </c>
      <c r="B74" s="49">
        <v>1009032</v>
      </c>
      <c r="C74" s="49"/>
      <c r="D74" s="49">
        <v>2</v>
      </c>
      <c r="E74" s="48" t="s">
        <v>125</v>
      </c>
      <c r="F74" s="38">
        <v>20529390.3</v>
      </c>
      <c r="G74" s="38">
        <v>16798092.3</v>
      </c>
      <c r="H74" s="38">
        <v>8008752.91</v>
      </c>
      <c r="I74" s="38">
        <v>62000</v>
      </c>
      <c r="J74" s="38">
        <v>3731298</v>
      </c>
      <c r="K74" s="38">
        <v>3731298</v>
      </c>
      <c r="L74" s="38">
        <v>19871688</v>
      </c>
      <c r="M74" s="38">
        <v>16383499.29</v>
      </c>
      <c r="N74" s="38">
        <v>7888602.37</v>
      </c>
      <c r="O74" s="38">
        <v>55140.01</v>
      </c>
      <c r="P74" s="38">
        <v>3488188.71</v>
      </c>
      <c r="Q74" s="38">
        <v>3488188.71</v>
      </c>
      <c r="R74" s="38">
        <f aca="true" t="shared" si="13" ref="R74:R137">+IF(F74&lt;&gt;0,L74/F74*100,0)</f>
        <v>96.79628917182211</v>
      </c>
      <c r="S74" s="38">
        <f aca="true" t="shared" si="14" ref="S74:S137">+IF(G74&lt;&gt;0,M74/G74*100,0)</f>
        <v>97.53190420319335</v>
      </c>
      <c r="T74" s="38">
        <f aca="true" t="shared" si="15" ref="T74:T137">+IF(H74&lt;&gt;0,N74/H74*100,0)</f>
        <v>98.49975968355852</v>
      </c>
      <c r="U74" s="38">
        <f aca="true" t="shared" si="16" ref="U74:U137">+IF(I74&lt;&gt;0,O74/I74*100,0)</f>
        <v>88.9355</v>
      </c>
      <c r="V74" s="38">
        <f aca="true" t="shared" si="17" ref="V74:V137">+IF(J74&lt;&gt;0,P74/J74*100,0)</f>
        <v>93.48459195700799</v>
      </c>
      <c r="W74" s="38">
        <f aca="true" t="shared" si="18" ref="W74:W137">+IF(K74&lt;&gt;0,Q74/K74*100,0)</f>
        <v>93.48459195700799</v>
      </c>
      <c r="X74" s="38">
        <f aca="true" t="shared" si="19" ref="X74:X137">+IF($L74&lt;&gt;0,M74/$L74*100,0)</f>
        <v>82.4464398293693</v>
      </c>
      <c r="Y74" s="38">
        <f aca="true" t="shared" si="20" ref="Y74:Y137">+IF($L74&lt;&gt;0,N74/$L74*100,0)</f>
        <v>39.69769639096588</v>
      </c>
      <c r="Z74" s="38">
        <f aca="true" t="shared" si="21" ref="Z74:Z137">+IF($L74&lt;&gt;0,O74/$L74*100,0)</f>
        <v>0.27748025230669887</v>
      </c>
      <c r="AA74" s="38">
        <f aca="true" t="shared" si="22" ref="AA74:AA137">+IF($L74&lt;&gt;0,P74/$L74*100,0)</f>
        <v>17.553560170630696</v>
      </c>
      <c r="AB74" s="38">
        <f aca="true" t="shared" si="23" ref="AB74:AB137">+IF($L74&lt;&gt;0,Q74/$L74*100,0)</f>
        <v>17.553560170630696</v>
      </c>
      <c r="AC74" s="38">
        <v>112.61</v>
      </c>
      <c r="AD74" s="38">
        <v>99.38</v>
      </c>
      <c r="AE74" s="38">
        <v>105.07</v>
      </c>
      <c r="AF74" s="38">
        <v>91.54</v>
      </c>
      <c r="AG74" s="38">
        <v>300.34</v>
      </c>
      <c r="AH74" s="38">
        <v>300.34</v>
      </c>
    </row>
    <row r="75" spans="1:34" ht="13.5">
      <c r="A75" s="49" t="s">
        <v>64</v>
      </c>
      <c r="B75" s="49">
        <v>1009043</v>
      </c>
      <c r="C75" s="49"/>
      <c r="D75" s="49">
        <v>3</v>
      </c>
      <c r="E75" s="48" t="s">
        <v>126</v>
      </c>
      <c r="F75" s="38">
        <v>44728121.11</v>
      </c>
      <c r="G75" s="38">
        <v>39722410.02</v>
      </c>
      <c r="H75" s="38">
        <v>18684615.56</v>
      </c>
      <c r="I75" s="38">
        <v>355911</v>
      </c>
      <c r="J75" s="38">
        <v>5005711.09</v>
      </c>
      <c r="K75" s="38">
        <v>5005711.09</v>
      </c>
      <c r="L75" s="38">
        <v>43004948.94</v>
      </c>
      <c r="M75" s="38">
        <v>39137441.42</v>
      </c>
      <c r="N75" s="38">
        <v>18580839.93</v>
      </c>
      <c r="O75" s="38">
        <v>355895.81</v>
      </c>
      <c r="P75" s="38">
        <v>3867507.52</v>
      </c>
      <c r="Q75" s="38">
        <v>3867507.52</v>
      </c>
      <c r="R75" s="38">
        <f t="shared" si="13"/>
        <v>96.1474523694787</v>
      </c>
      <c r="S75" s="38">
        <f t="shared" si="14"/>
        <v>98.52735873854212</v>
      </c>
      <c r="T75" s="38">
        <f t="shared" si="15"/>
        <v>99.44459317524219</v>
      </c>
      <c r="U75" s="38">
        <f t="shared" si="16"/>
        <v>99.99573207908719</v>
      </c>
      <c r="V75" s="38">
        <f t="shared" si="17"/>
        <v>77.26190046657287</v>
      </c>
      <c r="W75" s="38">
        <f t="shared" si="18"/>
        <v>77.26190046657287</v>
      </c>
      <c r="X75" s="38">
        <f t="shared" si="19"/>
        <v>91.0068315035186</v>
      </c>
      <c r="Y75" s="38">
        <f t="shared" si="20"/>
        <v>43.20628296972</v>
      </c>
      <c r="Z75" s="38">
        <f t="shared" si="21"/>
        <v>0.8275694281059179</v>
      </c>
      <c r="AA75" s="38">
        <f t="shared" si="22"/>
        <v>8.99316849648142</v>
      </c>
      <c r="AB75" s="38">
        <f t="shared" si="23"/>
        <v>8.99316849648142</v>
      </c>
      <c r="AC75" s="38">
        <v>106.33</v>
      </c>
      <c r="AD75" s="38">
        <v>105.13</v>
      </c>
      <c r="AE75" s="38">
        <v>107.48</v>
      </c>
      <c r="AF75" s="38">
        <v>109.38</v>
      </c>
      <c r="AG75" s="38">
        <v>120.29</v>
      </c>
      <c r="AH75" s="38">
        <v>120.29</v>
      </c>
    </row>
    <row r="76" spans="1:34" ht="13.5">
      <c r="A76" s="49" t="s">
        <v>64</v>
      </c>
      <c r="B76" s="49">
        <v>1009052</v>
      </c>
      <c r="C76" s="49"/>
      <c r="D76" s="49">
        <v>2</v>
      </c>
      <c r="E76" s="48" t="s">
        <v>127</v>
      </c>
      <c r="F76" s="38">
        <v>71495552.01</v>
      </c>
      <c r="G76" s="38">
        <v>40417769.45</v>
      </c>
      <c r="H76" s="38">
        <v>12917466.48</v>
      </c>
      <c r="I76" s="38">
        <v>440000</v>
      </c>
      <c r="J76" s="38">
        <v>31077782.56</v>
      </c>
      <c r="K76" s="38">
        <v>31077782.56</v>
      </c>
      <c r="L76" s="38">
        <v>65769906.29</v>
      </c>
      <c r="M76" s="38">
        <v>37099696.3</v>
      </c>
      <c r="N76" s="38">
        <v>12091779.93</v>
      </c>
      <c r="O76" s="38">
        <v>129608.2</v>
      </c>
      <c r="P76" s="38">
        <v>28670209.99</v>
      </c>
      <c r="Q76" s="38">
        <v>28670209.99</v>
      </c>
      <c r="R76" s="38">
        <f t="shared" si="13"/>
        <v>91.99160568870191</v>
      </c>
      <c r="S76" s="38">
        <f t="shared" si="14"/>
        <v>91.79055847180105</v>
      </c>
      <c r="T76" s="38">
        <f t="shared" si="15"/>
        <v>93.60798380024129</v>
      </c>
      <c r="U76" s="38">
        <f t="shared" si="16"/>
        <v>29.45640909090909</v>
      </c>
      <c r="V76" s="38">
        <f t="shared" si="17"/>
        <v>92.25307479595159</v>
      </c>
      <c r="W76" s="38">
        <f t="shared" si="18"/>
        <v>92.25307479595159</v>
      </c>
      <c r="X76" s="38">
        <f t="shared" si="19"/>
        <v>56.408315584966594</v>
      </c>
      <c r="Y76" s="38">
        <f t="shared" si="20"/>
        <v>18.384973633204794</v>
      </c>
      <c r="Z76" s="38">
        <f t="shared" si="21"/>
        <v>0.1970630753653762</v>
      </c>
      <c r="AA76" s="38">
        <f t="shared" si="22"/>
        <v>43.59168441503339</v>
      </c>
      <c r="AB76" s="38">
        <f t="shared" si="23"/>
        <v>43.59168441503339</v>
      </c>
      <c r="AC76" s="38">
        <v>114.56</v>
      </c>
      <c r="AD76" s="38">
        <v>107.84</v>
      </c>
      <c r="AE76" s="38">
        <v>107.68</v>
      </c>
      <c r="AF76" s="38">
        <v>99.06</v>
      </c>
      <c r="AG76" s="38">
        <v>124.62</v>
      </c>
      <c r="AH76" s="38">
        <v>124.62</v>
      </c>
    </row>
    <row r="77" spans="1:34" ht="13.5">
      <c r="A77" s="49" t="s">
        <v>64</v>
      </c>
      <c r="B77" s="49">
        <v>1009062</v>
      </c>
      <c r="C77" s="49"/>
      <c r="D77" s="49">
        <v>2</v>
      </c>
      <c r="E77" s="48" t="s">
        <v>128</v>
      </c>
      <c r="F77" s="38">
        <v>28258042.5</v>
      </c>
      <c r="G77" s="38">
        <v>20276891.47</v>
      </c>
      <c r="H77" s="38">
        <v>9006202.47</v>
      </c>
      <c r="I77" s="38">
        <v>99000</v>
      </c>
      <c r="J77" s="38">
        <v>7981151.03</v>
      </c>
      <c r="K77" s="38">
        <v>7981151.03</v>
      </c>
      <c r="L77" s="38">
        <v>26293410.78</v>
      </c>
      <c r="M77" s="38">
        <v>18694875.48</v>
      </c>
      <c r="N77" s="38">
        <v>8351179.13</v>
      </c>
      <c r="O77" s="38">
        <v>21494.63</v>
      </c>
      <c r="P77" s="38">
        <v>7598535.3</v>
      </c>
      <c r="Q77" s="38">
        <v>7598535.3</v>
      </c>
      <c r="R77" s="38">
        <f t="shared" si="13"/>
        <v>93.04753073394947</v>
      </c>
      <c r="S77" s="38">
        <f t="shared" si="14"/>
        <v>92.19793629442354</v>
      </c>
      <c r="T77" s="38">
        <f t="shared" si="15"/>
        <v>92.72697519090973</v>
      </c>
      <c r="U77" s="38">
        <f t="shared" si="16"/>
        <v>21.711747474747476</v>
      </c>
      <c r="V77" s="38">
        <f t="shared" si="17"/>
        <v>95.20600814892735</v>
      </c>
      <c r="W77" s="38">
        <f t="shared" si="18"/>
        <v>95.20600814892735</v>
      </c>
      <c r="X77" s="38">
        <f t="shared" si="19"/>
        <v>71.10099042084033</v>
      </c>
      <c r="Y77" s="38">
        <f t="shared" si="20"/>
        <v>31.761490359220712</v>
      </c>
      <c r="Z77" s="38">
        <f t="shared" si="21"/>
        <v>0.08174911265734236</v>
      </c>
      <c r="AA77" s="38">
        <f t="shared" si="22"/>
        <v>28.899009579159664</v>
      </c>
      <c r="AB77" s="38">
        <f t="shared" si="23"/>
        <v>28.899009579159664</v>
      </c>
      <c r="AC77" s="38">
        <v>113.71</v>
      </c>
      <c r="AD77" s="38">
        <v>104.44</v>
      </c>
      <c r="AE77" s="38">
        <v>108.81</v>
      </c>
      <c r="AF77" s="38">
        <v>55.93</v>
      </c>
      <c r="AG77" s="38">
        <v>145.45</v>
      </c>
      <c r="AH77" s="38">
        <v>145.45</v>
      </c>
    </row>
    <row r="78" spans="1:34" ht="13.5">
      <c r="A78" s="49" t="s">
        <v>64</v>
      </c>
      <c r="B78" s="49">
        <v>1009072</v>
      </c>
      <c r="C78" s="49"/>
      <c r="D78" s="49">
        <v>2</v>
      </c>
      <c r="E78" s="48" t="s">
        <v>129</v>
      </c>
      <c r="F78" s="38">
        <v>20754708.83</v>
      </c>
      <c r="G78" s="38">
        <v>19050965.74</v>
      </c>
      <c r="H78" s="38">
        <v>8210777.94</v>
      </c>
      <c r="I78" s="38">
        <v>175000</v>
      </c>
      <c r="J78" s="38">
        <v>1703743.09</v>
      </c>
      <c r="K78" s="38">
        <v>1703743.09</v>
      </c>
      <c r="L78" s="38">
        <v>19176941.25</v>
      </c>
      <c r="M78" s="38">
        <v>17847617.97</v>
      </c>
      <c r="N78" s="38">
        <v>8150519.95</v>
      </c>
      <c r="O78" s="38">
        <v>174161.61</v>
      </c>
      <c r="P78" s="38">
        <v>1329323.28</v>
      </c>
      <c r="Q78" s="38">
        <v>1329323.28</v>
      </c>
      <c r="R78" s="38">
        <f t="shared" si="13"/>
        <v>92.39802594715563</v>
      </c>
      <c r="S78" s="38">
        <f t="shared" si="14"/>
        <v>93.68353401910008</v>
      </c>
      <c r="T78" s="38">
        <f t="shared" si="15"/>
        <v>99.26611107448852</v>
      </c>
      <c r="U78" s="38">
        <f t="shared" si="16"/>
        <v>99.52091999999999</v>
      </c>
      <c r="V78" s="38">
        <f t="shared" si="17"/>
        <v>78.02369311443546</v>
      </c>
      <c r="W78" s="38">
        <f t="shared" si="18"/>
        <v>78.02369311443546</v>
      </c>
      <c r="X78" s="38">
        <f t="shared" si="19"/>
        <v>93.06811622004629</v>
      </c>
      <c r="Y78" s="38">
        <f t="shared" si="20"/>
        <v>42.501668247015154</v>
      </c>
      <c r="Z78" s="38">
        <f t="shared" si="21"/>
        <v>0.9081824245563666</v>
      </c>
      <c r="AA78" s="38">
        <f t="shared" si="22"/>
        <v>6.931883779953699</v>
      </c>
      <c r="AB78" s="38">
        <f t="shared" si="23"/>
        <v>6.931883779953699</v>
      </c>
      <c r="AC78" s="38">
        <v>104.65</v>
      </c>
      <c r="AD78" s="38">
        <v>101.58</v>
      </c>
      <c r="AE78" s="38">
        <v>108.85</v>
      </c>
      <c r="AF78" s="38">
        <v>91.59</v>
      </c>
      <c r="AG78" s="38">
        <v>176.04</v>
      </c>
      <c r="AH78" s="38">
        <v>176.04</v>
      </c>
    </row>
    <row r="79" spans="1:34" ht="13.5">
      <c r="A79" s="49" t="s">
        <v>64</v>
      </c>
      <c r="B79" s="49">
        <v>1009082</v>
      </c>
      <c r="C79" s="49"/>
      <c r="D79" s="49">
        <v>2</v>
      </c>
      <c r="E79" s="48" t="s">
        <v>130</v>
      </c>
      <c r="F79" s="38">
        <v>57272960.15</v>
      </c>
      <c r="G79" s="38">
        <v>30623590.12</v>
      </c>
      <c r="H79" s="38">
        <v>12279438.32</v>
      </c>
      <c r="I79" s="38">
        <v>607843</v>
      </c>
      <c r="J79" s="38">
        <v>26649370.03</v>
      </c>
      <c r="K79" s="38">
        <v>26649370.03</v>
      </c>
      <c r="L79" s="38">
        <v>53316125.4</v>
      </c>
      <c r="M79" s="38">
        <v>29308568.3</v>
      </c>
      <c r="N79" s="38">
        <v>12022394.54</v>
      </c>
      <c r="O79" s="38">
        <v>600225.07</v>
      </c>
      <c r="P79" s="38">
        <v>24007557.1</v>
      </c>
      <c r="Q79" s="38">
        <v>24007557.1</v>
      </c>
      <c r="R79" s="38">
        <f t="shared" si="13"/>
        <v>93.09126900436627</v>
      </c>
      <c r="S79" s="38">
        <f t="shared" si="14"/>
        <v>95.70585351081625</v>
      </c>
      <c r="T79" s="38">
        <f t="shared" si="15"/>
        <v>97.90671386343995</v>
      </c>
      <c r="U79" s="38">
        <f t="shared" si="16"/>
        <v>98.74672736216424</v>
      </c>
      <c r="V79" s="38">
        <f t="shared" si="17"/>
        <v>90.08677155585279</v>
      </c>
      <c r="W79" s="38">
        <f t="shared" si="18"/>
        <v>90.08677155585279</v>
      </c>
      <c r="X79" s="38">
        <f t="shared" si="19"/>
        <v>54.97130198437114</v>
      </c>
      <c r="Y79" s="38">
        <f t="shared" si="20"/>
        <v>22.549265254747862</v>
      </c>
      <c r="Z79" s="38">
        <f t="shared" si="21"/>
        <v>1.125785239450277</v>
      </c>
      <c r="AA79" s="38">
        <f t="shared" si="22"/>
        <v>45.028698015628876</v>
      </c>
      <c r="AB79" s="38">
        <f t="shared" si="23"/>
        <v>45.028698015628876</v>
      </c>
      <c r="AC79" s="38">
        <v>174.16</v>
      </c>
      <c r="AD79" s="38">
        <v>117.08</v>
      </c>
      <c r="AE79" s="38">
        <v>116.3</v>
      </c>
      <c r="AF79" s="38">
        <v>121.42</v>
      </c>
      <c r="AG79" s="38">
        <v>430.24</v>
      </c>
      <c r="AH79" s="38">
        <v>430.24</v>
      </c>
    </row>
    <row r="80" spans="1:34" ht="13.5">
      <c r="A80" s="49" t="s">
        <v>64</v>
      </c>
      <c r="B80" s="49">
        <v>1010012</v>
      </c>
      <c r="C80" s="49"/>
      <c r="D80" s="49">
        <v>2</v>
      </c>
      <c r="E80" s="48" t="s">
        <v>131</v>
      </c>
      <c r="F80" s="38">
        <v>26148558</v>
      </c>
      <c r="G80" s="38">
        <v>18996021.82</v>
      </c>
      <c r="H80" s="38">
        <v>6825796.03</v>
      </c>
      <c r="I80" s="38">
        <v>70000</v>
      </c>
      <c r="J80" s="38">
        <v>7152536.18</v>
      </c>
      <c r="K80" s="38">
        <v>7152536.18</v>
      </c>
      <c r="L80" s="38">
        <v>24639813.79</v>
      </c>
      <c r="M80" s="38">
        <v>17802405.44</v>
      </c>
      <c r="N80" s="38">
        <v>6461949.34</v>
      </c>
      <c r="O80" s="38">
        <v>69090.99</v>
      </c>
      <c r="P80" s="38">
        <v>6837408.35</v>
      </c>
      <c r="Q80" s="38">
        <v>6837408.35</v>
      </c>
      <c r="R80" s="38">
        <f t="shared" si="13"/>
        <v>94.23010549950784</v>
      </c>
      <c r="S80" s="38">
        <f t="shared" si="14"/>
        <v>93.71649289882738</v>
      </c>
      <c r="T80" s="38">
        <f t="shared" si="15"/>
        <v>94.66953468282877</v>
      </c>
      <c r="U80" s="38">
        <f t="shared" si="16"/>
        <v>98.70141428571429</v>
      </c>
      <c r="V80" s="38">
        <f t="shared" si="17"/>
        <v>95.59418055261064</v>
      </c>
      <c r="W80" s="38">
        <f t="shared" si="18"/>
        <v>95.59418055261064</v>
      </c>
      <c r="X80" s="38">
        <f t="shared" si="19"/>
        <v>72.25056809165116</v>
      </c>
      <c r="Y80" s="38">
        <f t="shared" si="20"/>
        <v>26.225641943051386</v>
      </c>
      <c r="Z80" s="38">
        <f t="shared" si="21"/>
        <v>0.2804038642046897</v>
      </c>
      <c r="AA80" s="38">
        <f t="shared" si="22"/>
        <v>27.74943190834885</v>
      </c>
      <c r="AB80" s="38">
        <f t="shared" si="23"/>
        <v>27.74943190834885</v>
      </c>
      <c r="AC80" s="38">
        <v>135.16</v>
      </c>
      <c r="AD80" s="38">
        <v>103.28</v>
      </c>
      <c r="AE80" s="38">
        <v>107.3</v>
      </c>
      <c r="AF80" s="38">
        <v>134.45</v>
      </c>
      <c r="AG80" s="38">
        <v>688.52</v>
      </c>
      <c r="AH80" s="38">
        <v>688.52</v>
      </c>
    </row>
    <row r="81" spans="1:34" ht="13.5">
      <c r="A81" s="49" t="s">
        <v>64</v>
      </c>
      <c r="B81" s="49">
        <v>1010022</v>
      </c>
      <c r="C81" s="49"/>
      <c r="D81" s="49">
        <v>2</v>
      </c>
      <c r="E81" s="48" t="s">
        <v>132</v>
      </c>
      <c r="F81" s="38">
        <v>23159985.4</v>
      </c>
      <c r="G81" s="38">
        <v>17206409.54</v>
      </c>
      <c r="H81" s="38">
        <v>6819314.07</v>
      </c>
      <c r="I81" s="38">
        <v>75000</v>
      </c>
      <c r="J81" s="38">
        <v>5953575.86</v>
      </c>
      <c r="K81" s="38">
        <v>5953575.86</v>
      </c>
      <c r="L81" s="38">
        <v>21476507.61</v>
      </c>
      <c r="M81" s="38">
        <v>16404722.2</v>
      </c>
      <c r="N81" s="38">
        <v>6655926.03</v>
      </c>
      <c r="O81" s="38">
        <v>68849.82</v>
      </c>
      <c r="P81" s="38">
        <v>5071785.41</v>
      </c>
      <c r="Q81" s="38">
        <v>5071785.41</v>
      </c>
      <c r="R81" s="38">
        <f t="shared" si="13"/>
        <v>92.73109304291704</v>
      </c>
      <c r="S81" s="38">
        <f t="shared" si="14"/>
        <v>95.34076334672666</v>
      </c>
      <c r="T81" s="38">
        <f t="shared" si="15"/>
        <v>97.60403996174941</v>
      </c>
      <c r="U81" s="38">
        <f t="shared" si="16"/>
        <v>91.79976</v>
      </c>
      <c r="V81" s="38">
        <f t="shared" si="17"/>
        <v>85.18889368783485</v>
      </c>
      <c r="W81" s="38">
        <f t="shared" si="18"/>
        <v>85.18889368783485</v>
      </c>
      <c r="X81" s="38">
        <f t="shared" si="19"/>
        <v>76.3844964828525</v>
      </c>
      <c r="Y81" s="38">
        <f t="shared" si="20"/>
        <v>30.991659122923853</v>
      </c>
      <c r="Z81" s="38">
        <f t="shared" si="21"/>
        <v>0.32058201105258755</v>
      </c>
      <c r="AA81" s="38">
        <f t="shared" si="22"/>
        <v>23.6155035171475</v>
      </c>
      <c r="AB81" s="38">
        <f t="shared" si="23"/>
        <v>23.6155035171475</v>
      </c>
      <c r="AC81" s="38">
        <v>103.17</v>
      </c>
      <c r="AD81" s="38">
        <v>104.02</v>
      </c>
      <c r="AE81" s="38">
        <v>107.06</v>
      </c>
      <c r="AF81" s="38">
        <v>390.21</v>
      </c>
      <c r="AG81" s="38">
        <v>100.52</v>
      </c>
      <c r="AH81" s="38">
        <v>100.52</v>
      </c>
    </row>
    <row r="82" spans="1:34" ht="13.5">
      <c r="A82" s="49" t="s">
        <v>64</v>
      </c>
      <c r="B82" s="49">
        <v>1010032</v>
      </c>
      <c r="C82" s="49"/>
      <c r="D82" s="49">
        <v>2</v>
      </c>
      <c r="E82" s="48" t="s">
        <v>133</v>
      </c>
      <c r="F82" s="38">
        <v>41198477.41</v>
      </c>
      <c r="G82" s="38">
        <v>34258748.54</v>
      </c>
      <c r="H82" s="38">
        <v>16231125.34</v>
      </c>
      <c r="I82" s="38">
        <v>95000</v>
      </c>
      <c r="J82" s="38">
        <v>6939728.87</v>
      </c>
      <c r="K82" s="38">
        <v>6939728.87</v>
      </c>
      <c r="L82" s="38">
        <v>39858822.7</v>
      </c>
      <c r="M82" s="38">
        <v>33198895.03</v>
      </c>
      <c r="N82" s="38">
        <v>15937123.44</v>
      </c>
      <c r="O82" s="38">
        <v>61501.65</v>
      </c>
      <c r="P82" s="38">
        <v>6659927.67</v>
      </c>
      <c r="Q82" s="38">
        <v>6659927.67</v>
      </c>
      <c r="R82" s="38">
        <f t="shared" si="13"/>
        <v>96.7482907276694</v>
      </c>
      <c r="S82" s="38">
        <f t="shared" si="14"/>
        <v>96.90632741951292</v>
      </c>
      <c r="T82" s="38">
        <f t="shared" si="15"/>
        <v>98.18865362788209</v>
      </c>
      <c r="U82" s="38">
        <f t="shared" si="16"/>
        <v>64.73857894736842</v>
      </c>
      <c r="V82" s="38">
        <f t="shared" si="17"/>
        <v>95.9681249045685</v>
      </c>
      <c r="W82" s="38">
        <f t="shared" si="18"/>
        <v>95.9681249045685</v>
      </c>
      <c r="X82" s="38">
        <f t="shared" si="19"/>
        <v>83.29120827244103</v>
      </c>
      <c r="Y82" s="38">
        <f t="shared" si="20"/>
        <v>39.98392917912249</v>
      </c>
      <c r="Z82" s="38">
        <f t="shared" si="21"/>
        <v>0.1542987118884472</v>
      </c>
      <c r="AA82" s="38">
        <f t="shared" si="22"/>
        <v>16.708791727558978</v>
      </c>
      <c r="AB82" s="38">
        <f t="shared" si="23"/>
        <v>16.708791727558978</v>
      </c>
      <c r="AC82" s="38">
        <v>109.27</v>
      </c>
      <c r="AD82" s="38">
        <v>108.51</v>
      </c>
      <c r="AE82" s="38">
        <v>112.18</v>
      </c>
      <c r="AF82" s="38">
        <v>349.92</v>
      </c>
      <c r="AG82" s="38">
        <v>113.23</v>
      </c>
      <c r="AH82" s="38">
        <v>113.23</v>
      </c>
    </row>
    <row r="83" spans="1:34" ht="13.5">
      <c r="A83" s="49" t="s">
        <v>64</v>
      </c>
      <c r="B83" s="49">
        <v>1010042</v>
      </c>
      <c r="C83" s="49"/>
      <c r="D83" s="49">
        <v>2</v>
      </c>
      <c r="E83" s="48" t="s">
        <v>134</v>
      </c>
      <c r="F83" s="38">
        <v>34506161.72</v>
      </c>
      <c r="G83" s="38">
        <v>27824938.72</v>
      </c>
      <c r="H83" s="38">
        <v>8948627.47</v>
      </c>
      <c r="I83" s="38">
        <v>60000</v>
      </c>
      <c r="J83" s="38">
        <v>6681223</v>
      </c>
      <c r="K83" s="38">
        <v>6681223</v>
      </c>
      <c r="L83" s="38">
        <v>31615518.85</v>
      </c>
      <c r="M83" s="38">
        <v>25037778.87</v>
      </c>
      <c r="N83" s="38">
        <v>8627270.76</v>
      </c>
      <c r="O83" s="38">
        <v>24301.84</v>
      </c>
      <c r="P83" s="38">
        <v>6577739.98</v>
      </c>
      <c r="Q83" s="38">
        <v>6577739.98</v>
      </c>
      <c r="R83" s="38">
        <f t="shared" si="13"/>
        <v>91.62282118348573</v>
      </c>
      <c r="S83" s="38">
        <f t="shared" si="14"/>
        <v>89.98323094959183</v>
      </c>
      <c r="T83" s="38">
        <f t="shared" si="15"/>
        <v>96.40887151602479</v>
      </c>
      <c r="U83" s="38">
        <f t="shared" si="16"/>
        <v>40.50306666666666</v>
      </c>
      <c r="V83" s="38">
        <f t="shared" si="17"/>
        <v>98.45113656586527</v>
      </c>
      <c r="W83" s="38">
        <f t="shared" si="18"/>
        <v>98.45113656586527</v>
      </c>
      <c r="X83" s="38">
        <f t="shared" si="19"/>
        <v>79.19458475058366</v>
      </c>
      <c r="Y83" s="38">
        <f t="shared" si="20"/>
        <v>27.288088488859323</v>
      </c>
      <c r="Z83" s="38">
        <f t="shared" si="21"/>
        <v>0.07686680745396023</v>
      </c>
      <c r="AA83" s="38">
        <f t="shared" si="22"/>
        <v>20.80541524941635</v>
      </c>
      <c r="AB83" s="38">
        <f t="shared" si="23"/>
        <v>20.80541524941635</v>
      </c>
      <c r="AC83" s="38">
        <v>107.11</v>
      </c>
      <c r="AD83" s="38">
        <v>104.49</v>
      </c>
      <c r="AE83" s="38">
        <v>111.05</v>
      </c>
      <c r="AF83" s="38">
        <v>122.49</v>
      </c>
      <c r="AG83" s="38">
        <v>118.39</v>
      </c>
      <c r="AH83" s="38">
        <v>118.39</v>
      </c>
    </row>
    <row r="84" spans="1:34" ht="13.5">
      <c r="A84" s="49" t="s">
        <v>64</v>
      </c>
      <c r="B84" s="49">
        <v>1010052</v>
      </c>
      <c r="C84" s="49"/>
      <c r="D84" s="49">
        <v>2</v>
      </c>
      <c r="E84" s="48" t="s">
        <v>135</v>
      </c>
      <c r="F84" s="38">
        <v>18190130.01</v>
      </c>
      <c r="G84" s="38">
        <v>15131439.05</v>
      </c>
      <c r="H84" s="38">
        <v>6384016.47</v>
      </c>
      <c r="I84" s="38">
        <v>34000</v>
      </c>
      <c r="J84" s="38">
        <v>3058690.96</v>
      </c>
      <c r="K84" s="38">
        <v>3058690.96</v>
      </c>
      <c r="L84" s="38">
        <v>17198788.25</v>
      </c>
      <c r="M84" s="38">
        <v>14182219.72</v>
      </c>
      <c r="N84" s="38">
        <v>6189395.48</v>
      </c>
      <c r="O84" s="38">
        <v>25593.25</v>
      </c>
      <c r="P84" s="38">
        <v>3016568.53</v>
      </c>
      <c r="Q84" s="38">
        <v>3016568.53</v>
      </c>
      <c r="R84" s="38">
        <f t="shared" si="13"/>
        <v>94.55011173941575</v>
      </c>
      <c r="S84" s="38">
        <f t="shared" si="14"/>
        <v>93.72684034305382</v>
      </c>
      <c r="T84" s="38">
        <f t="shared" si="15"/>
        <v>96.95143346019596</v>
      </c>
      <c r="U84" s="38">
        <f t="shared" si="16"/>
        <v>75.27426470588236</v>
      </c>
      <c r="V84" s="38">
        <f t="shared" si="17"/>
        <v>98.62286087248252</v>
      </c>
      <c r="W84" s="38">
        <f t="shared" si="18"/>
        <v>98.62286087248252</v>
      </c>
      <c r="X84" s="38">
        <f t="shared" si="19"/>
        <v>82.46057520941919</v>
      </c>
      <c r="Y84" s="38">
        <f t="shared" si="20"/>
        <v>35.987392774604345</v>
      </c>
      <c r="Z84" s="38">
        <f t="shared" si="21"/>
        <v>0.1488084487580106</v>
      </c>
      <c r="AA84" s="38">
        <f t="shared" si="22"/>
        <v>17.539424790580814</v>
      </c>
      <c r="AB84" s="38">
        <f t="shared" si="23"/>
        <v>17.539424790580814</v>
      </c>
      <c r="AC84" s="38">
        <v>102.19</v>
      </c>
      <c r="AD84" s="38">
        <v>98.36</v>
      </c>
      <c r="AE84" s="38">
        <v>102.22</v>
      </c>
      <c r="AF84" s="38">
        <v>451.15</v>
      </c>
      <c r="AG84" s="38">
        <v>125.1</v>
      </c>
      <c r="AH84" s="38">
        <v>125.1</v>
      </c>
    </row>
    <row r="85" spans="1:34" ht="13.5">
      <c r="A85" s="49" t="s">
        <v>64</v>
      </c>
      <c r="B85" s="49">
        <v>1010062</v>
      </c>
      <c r="C85" s="49"/>
      <c r="D85" s="49">
        <v>2</v>
      </c>
      <c r="E85" s="48" t="s">
        <v>136</v>
      </c>
      <c r="F85" s="38">
        <v>68898228.17</v>
      </c>
      <c r="G85" s="38">
        <v>49363228.02</v>
      </c>
      <c r="H85" s="38">
        <v>17510419.02</v>
      </c>
      <c r="I85" s="38">
        <v>421000</v>
      </c>
      <c r="J85" s="38">
        <v>19535000.15</v>
      </c>
      <c r="K85" s="38">
        <v>19535000.15</v>
      </c>
      <c r="L85" s="38">
        <v>63377635.88</v>
      </c>
      <c r="M85" s="38">
        <v>47469327.97</v>
      </c>
      <c r="N85" s="38">
        <v>17013336.42</v>
      </c>
      <c r="O85" s="38">
        <v>379466.98</v>
      </c>
      <c r="P85" s="38">
        <v>15908307.91</v>
      </c>
      <c r="Q85" s="38">
        <v>15908307.91</v>
      </c>
      <c r="R85" s="38">
        <f t="shared" si="13"/>
        <v>91.9873232786503</v>
      </c>
      <c r="S85" s="38">
        <f t="shared" si="14"/>
        <v>96.16333832699783</v>
      </c>
      <c r="T85" s="38">
        <f t="shared" si="15"/>
        <v>97.16121813285997</v>
      </c>
      <c r="U85" s="38">
        <f t="shared" si="16"/>
        <v>90.13467458432304</v>
      </c>
      <c r="V85" s="38">
        <f t="shared" si="17"/>
        <v>81.43490037290837</v>
      </c>
      <c r="W85" s="38">
        <f t="shared" si="18"/>
        <v>81.43490037290837</v>
      </c>
      <c r="X85" s="38">
        <f t="shared" si="19"/>
        <v>74.89917746360722</v>
      </c>
      <c r="Y85" s="38">
        <f t="shared" si="20"/>
        <v>26.844384748293958</v>
      </c>
      <c r="Z85" s="38">
        <f t="shared" si="21"/>
        <v>0.5987395628301558</v>
      </c>
      <c r="AA85" s="38">
        <f t="shared" si="22"/>
        <v>25.100822536392787</v>
      </c>
      <c r="AB85" s="38">
        <f t="shared" si="23"/>
        <v>25.100822536392787</v>
      </c>
      <c r="AC85" s="38">
        <v>133.67</v>
      </c>
      <c r="AD85" s="38">
        <v>105.05</v>
      </c>
      <c r="AE85" s="38">
        <v>107.13</v>
      </c>
      <c r="AF85" s="38">
        <v>94.02</v>
      </c>
      <c r="AG85" s="38">
        <v>714.71</v>
      </c>
      <c r="AH85" s="38">
        <v>714.71</v>
      </c>
    </row>
    <row r="86" spans="1:34" ht="13.5">
      <c r="A86" s="49" t="s">
        <v>64</v>
      </c>
      <c r="B86" s="49">
        <v>1010072</v>
      </c>
      <c r="C86" s="49"/>
      <c r="D86" s="49">
        <v>2</v>
      </c>
      <c r="E86" s="48" t="s">
        <v>137</v>
      </c>
      <c r="F86" s="38">
        <v>20780019.48</v>
      </c>
      <c r="G86" s="38">
        <v>14769352.43</v>
      </c>
      <c r="H86" s="38">
        <v>6274666.97</v>
      </c>
      <c r="I86" s="38">
        <v>69000</v>
      </c>
      <c r="J86" s="38">
        <v>6010667.05</v>
      </c>
      <c r="K86" s="38">
        <v>6010667.05</v>
      </c>
      <c r="L86" s="38">
        <v>18616654</v>
      </c>
      <c r="M86" s="38">
        <v>13945752.08</v>
      </c>
      <c r="N86" s="38">
        <v>6008227.03</v>
      </c>
      <c r="O86" s="38">
        <v>33951.18</v>
      </c>
      <c r="P86" s="38">
        <v>4670901.92</v>
      </c>
      <c r="Q86" s="38">
        <v>4670901.92</v>
      </c>
      <c r="R86" s="38">
        <f t="shared" si="13"/>
        <v>89.58920379221897</v>
      </c>
      <c r="S86" s="38">
        <f t="shared" si="14"/>
        <v>94.4235852323012</v>
      </c>
      <c r="T86" s="38">
        <f t="shared" si="15"/>
        <v>95.75371981853566</v>
      </c>
      <c r="U86" s="38">
        <f t="shared" si="16"/>
        <v>49.204608695652176</v>
      </c>
      <c r="V86" s="38">
        <f t="shared" si="17"/>
        <v>77.71020888605035</v>
      </c>
      <c r="W86" s="38">
        <f t="shared" si="18"/>
        <v>77.71020888605035</v>
      </c>
      <c r="X86" s="38">
        <f t="shared" si="19"/>
        <v>74.9100889988072</v>
      </c>
      <c r="Y86" s="38">
        <f t="shared" si="20"/>
        <v>32.27339902218734</v>
      </c>
      <c r="Z86" s="38">
        <f t="shared" si="21"/>
        <v>0.18236993607981328</v>
      </c>
      <c r="AA86" s="38">
        <f t="shared" si="22"/>
        <v>25.089911001192807</v>
      </c>
      <c r="AB86" s="38">
        <f t="shared" si="23"/>
        <v>25.089911001192807</v>
      </c>
      <c r="AC86" s="38">
        <v>127.82</v>
      </c>
      <c r="AD86" s="38">
        <v>103.95</v>
      </c>
      <c r="AE86" s="38">
        <v>105.41</v>
      </c>
      <c r="AF86" s="38">
        <v>72.33</v>
      </c>
      <c r="AG86" s="38">
        <v>406.43</v>
      </c>
      <c r="AH86" s="38">
        <v>406.43</v>
      </c>
    </row>
    <row r="87" spans="1:34" ht="13.5">
      <c r="A87" s="49" t="s">
        <v>64</v>
      </c>
      <c r="B87" s="49">
        <v>1010082</v>
      </c>
      <c r="C87" s="49"/>
      <c r="D87" s="49">
        <v>2</v>
      </c>
      <c r="E87" s="48" t="s">
        <v>138</v>
      </c>
      <c r="F87" s="38">
        <v>60086783.71</v>
      </c>
      <c r="G87" s="38">
        <v>48869861.53</v>
      </c>
      <c r="H87" s="38">
        <v>21708405.67</v>
      </c>
      <c r="I87" s="38">
        <v>490000</v>
      </c>
      <c r="J87" s="38">
        <v>11216922.18</v>
      </c>
      <c r="K87" s="38">
        <v>11216922.18</v>
      </c>
      <c r="L87" s="38">
        <v>55227984.86</v>
      </c>
      <c r="M87" s="38">
        <v>46666749.68</v>
      </c>
      <c r="N87" s="38">
        <v>21182793.47</v>
      </c>
      <c r="O87" s="38">
        <v>471926.44</v>
      </c>
      <c r="P87" s="38">
        <v>8561235.18</v>
      </c>
      <c r="Q87" s="38">
        <v>8561235.18</v>
      </c>
      <c r="R87" s="38">
        <f t="shared" si="13"/>
        <v>91.91369790493317</v>
      </c>
      <c r="S87" s="38">
        <f t="shared" si="14"/>
        <v>95.4918803102244</v>
      </c>
      <c r="T87" s="38">
        <f t="shared" si="15"/>
        <v>97.57876184925743</v>
      </c>
      <c r="U87" s="38">
        <f t="shared" si="16"/>
        <v>96.31151836734693</v>
      </c>
      <c r="V87" s="38">
        <f t="shared" si="17"/>
        <v>76.32428078412504</v>
      </c>
      <c r="W87" s="38">
        <f t="shared" si="18"/>
        <v>76.32428078412504</v>
      </c>
      <c r="X87" s="38">
        <f t="shared" si="19"/>
        <v>84.49837486972905</v>
      </c>
      <c r="Y87" s="38">
        <f t="shared" si="20"/>
        <v>38.35518084481491</v>
      </c>
      <c r="Z87" s="38">
        <f t="shared" si="21"/>
        <v>0.8545059921999841</v>
      </c>
      <c r="AA87" s="38">
        <f t="shared" si="22"/>
        <v>15.501625130270957</v>
      </c>
      <c r="AB87" s="38">
        <f t="shared" si="23"/>
        <v>15.501625130270957</v>
      </c>
      <c r="AC87" s="38">
        <v>112.72</v>
      </c>
      <c r="AD87" s="38">
        <v>103.55</v>
      </c>
      <c r="AE87" s="38">
        <v>106.68</v>
      </c>
      <c r="AF87" s="38">
        <v>110.6</v>
      </c>
      <c r="AG87" s="38">
        <v>218.07</v>
      </c>
      <c r="AH87" s="38">
        <v>218.07</v>
      </c>
    </row>
    <row r="88" spans="1:34" ht="13.5">
      <c r="A88" s="49" t="s">
        <v>64</v>
      </c>
      <c r="B88" s="49">
        <v>1010093</v>
      </c>
      <c r="C88" s="49"/>
      <c r="D88" s="49">
        <v>3</v>
      </c>
      <c r="E88" s="48" t="s">
        <v>139</v>
      </c>
      <c r="F88" s="38">
        <v>88038449.29</v>
      </c>
      <c r="G88" s="38">
        <v>65011724.98</v>
      </c>
      <c r="H88" s="38">
        <v>24595778.02</v>
      </c>
      <c r="I88" s="38">
        <v>470000</v>
      </c>
      <c r="J88" s="38">
        <v>23026724.31</v>
      </c>
      <c r="K88" s="38">
        <v>23026724.31</v>
      </c>
      <c r="L88" s="38">
        <v>72558990.4</v>
      </c>
      <c r="M88" s="38">
        <v>62763834.38</v>
      </c>
      <c r="N88" s="38">
        <v>24058594.43</v>
      </c>
      <c r="O88" s="38">
        <v>352411.59</v>
      </c>
      <c r="P88" s="38">
        <v>9795156.02</v>
      </c>
      <c r="Q88" s="38">
        <v>9795156.02</v>
      </c>
      <c r="R88" s="38">
        <f t="shared" si="13"/>
        <v>82.41738806755849</v>
      </c>
      <c r="S88" s="38">
        <f t="shared" si="14"/>
        <v>96.54233047855362</v>
      </c>
      <c r="T88" s="38">
        <f t="shared" si="15"/>
        <v>97.81595203224232</v>
      </c>
      <c r="U88" s="38">
        <f t="shared" si="16"/>
        <v>74.98118936170214</v>
      </c>
      <c r="V88" s="38">
        <f t="shared" si="17"/>
        <v>42.53820859680931</v>
      </c>
      <c r="W88" s="38">
        <f t="shared" si="18"/>
        <v>42.53820859680931</v>
      </c>
      <c r="X88" s="38">
        <f t="shared" si="19"/>
        <v>86.50042404669401</v>
      </c>
      <c r="Y88" s="38">
        <f t="shared" si="20"/>
        <v>33.15728939635301</v>
      </c>
      <c r="Z88" s="38">
        <f t="shared" si="21"/>
        <v>0.4856897650549448</v>
      </c>
      <c r="AA88" s="38">
        <f t="shared" si="22"/>
        <v>13.499575953305987</v>
      </c>
      <c r="AB88" s="38">
        <f t="shared" si="23"/>
        <v>13.499575953305987</v>
      </c>
      <c r="AC88" s="38">
        <v>111.23</v>
      </c>
      <c r="AD88" s="38">
        <v>108.88</v>
      </c>
      <c r="AE88" s="38">
        <v>116.31</v>
      </c>
      <c r="AF88" s="38">
        <v>186.51</v>
      </c>
      <c r="AG88" s="38">
        <v>129.09</v>
      </c>
      <c r="AH88" s="38">
        <v>129.09</v>
      </c>
    </row>
    <row r="89" spans="1:34" ht="13.5">
      <c r="A89" s="49" t="s">
        <v>64</v>
      </c>
      <c r="B89" s="49">
        <v>1010102</v>
      </c>
      <c r="C89" s="49"/>
      <c r="D89" s="49">
        <v>2</v>
      </c>
      <c r="E89" s="48" t="s">
        <v>140</v>
      </c>
      <c r="F89" s="38">
        <v>72908026.79</v>
      </c>
      <c r="G89" s="38">
        <v>48785856.61</v>
      </c>
      <c r="H89" s="38">
        <v>18124921.12</v>
      </c>
      <c r="I89" s="38">
        <v>250000</v>
      </c>
      <c r="J89" s="38">
        <v>24122170.18</v>
      </c>
      <c r="K89" s="38">
        <v>24122170.18</v>
      </c>
      <c r="L89" s="38">
        <v>69765206.37</v>
      </c>
      <c r="M89" s="38">
        <v>46379947.19</v>
      </c>
      <c r="N89" s="38">
        <v>17309801</v>
      </c>
      <c r="O89" s="38">
        <v>181319.64</v>
      </c>
      <c r="P89" s="38">
        <v>23385259.18</v>
      </c>
      <c r="Q89" s="38">
        <v>23385259.18</v>
      </c>
      <c r="R89" s="38">
        <f t="shared" si="13"/>
        <v>95.68933551164072</v>
      </c>
      <c r="S89" s="38">
        <f t="shared" si="14"/>
        <v>95.06842846025411</v>
      </c>
      <c r="T89" s="38">
        <f t="shared" si="15"/>
        <v>95.5027659728651</v>
      </c>
      <c r="U89" s="38">
        <f t="shared" si="16"/>
        <v>72.527856</v>
      </c>
      <c r="V89" s="38">
        <f t="shared" si="17"/>
        <v>96.94508829636322</v>
      </c>
      <c r="W89" s="38">
        <f t="shared" si="18"/>
        <v>96.94508829636322</v>
      </c>
      <c r="X89" s="38">
        <f t="shared" si="19"/>
        <v>66.48005446156611</v>
      </c>
      <c r="Y89" s="38">
        <f t="shared" si="20"/>
        <v>24.811509777807313</v>
      </c>
      <c r="Z89" s="38">
        <f t="shared" si="21"/>
        <v>0.25989981171756404</v>
      </c>
      <c r="AA89" s="38">
        <f t="shared" si="22"/>
        <v>33.51994553843387</v>
      </c>
      <c r="AB89" s="38">
        <f t="shared" si="23"/>
        <v>33.51994553843387</v>
      </c>
      <c r="AC89" s="38">
        <v>126.78</v>
      </c>
      <c r="AD89" s="38">
        <v>102.91</v>
      </c>
      <c r="AE89" s="38">
        <v>105.25</v>
      </c>
      <c r="AF89" s="38">
        <v>108.88</v>
      </c>
      <c r="AG89" s="38">
        <v>234.81</v>
      </c>
      <c r="AH89" s="38">
        <v>234.81</v>
      </c>
    </row>
    <row r="90" spans="1:34" ht="13.5">
      <c r="A90" s="49" t="s">
        <v>64</v>
      </c>
      <c r="B90" s="49">
        <v>1010113</v>
      </c>
      <c r="C90" s="49"/>
      <c r="D90" s="49">
        <v>3</v>
      </c>
      <c r="E90" s="48" t="s">
        <v>141</v>
      </c>
      <c r="F90" s="38">
        <v>47464044.07</v>
      </c>
      <c r="G90" s="38">
        <v>32186030.77</v>
      </c>
      <c r="H90" s="38">
        <v>12055781.28</v>
      </c>
      <c r="I90" s="38">
        <v>127000</v>
      </c>
      <c r="J90" s="38">
        <v>15278013.3</v>
      </c>
      <c r="K90" s="38">
        <v>15278013.3</v>
      </c>
      <c r="L90" s="38">
        <v>46141554.21</v>
      </c>
      <c r="M90" s="38">
        <v>30961472.31</v>
      </c>
      <c r="N90" s="38">
        <v>11828310.93</v>
      </c>
      <c r="O90" s="38">
        <v>120408.25</v>
      </c>
      <c r="P90" s="38">
        <v>15180081.9</v>
      </c>
      <c r="Q90" s="38">
        <v>15180081.9</v>
      </c>
      <c r="R90" s="38">
        <f t="shared" si="13"/>
        <v>97.21370168532292</v>
      </c>
      <c r="S90" s="38">
        <f t="shared" si="14"/>
        <v>96.19537286610256</v>
      </c>
      <c r="T90" s="38">
        <f t="shared" si="15"/>
        <v>98.1131844986491</v>
      </c>
      <c r="U90" s="38">
        <f t="shared" si="16"/>
        <v>94.80964566929134</v>
      </c>
      <c r="V90" s="38">
        <f t="shared" si="17"/>
        <v>99.35900435431616</v>
      </c>
      <c r="W90" s="38">
        <f t="shared" si="18"/>
        <v>99.35900435431616</v>
      </c>
      <c r="X90" s="38">
        <f t="shared" si="19"/>
        <v>67.10106072519311</v>
      </c>
      <c r="Y90" s="38">
        <f t="shared" si="20"/>
        <v>25.634834223760315</v>
      </c>
      <c r="Z90" s="38">
        <f t="shared" si="21"/>
        <v>0.26095404036889724</v>
      </c>
      <c r="AA90" s="38">
        <f t="shared" si="22"/>
        <v>32.898939274806885</v>
      </c>
      <c r="AB90" s="38">
        <f t="shared" si="23"/>
        <v>32.898939274806885</v>
      </c>
      <c r="AC90" s="38">
        <v>128.84</v>
      </c>
      <c r="AD90" s="38">
        <v>103.89</v>
      </c>
      <c r="AE90" s="38">
        <v>105.69</v>
      </c>
      <c r="AF90" s="38">
        <v>85.57</v>
      </c>
      <c r="AG90" s="38">
        <v>252.48</v>
      </c>
      <c r="AH90" s="38">
        <v>252.48</v>
      </c>
    </row>
    <row r="91" spans="1:34" ht="13.5">
      <c r="A91" s="49" t="s">
        <v>64</v>
      </c>
      <c r="B91" s="49">
        <v>1011012</v>
      </c>
      <c r="C91" s="49"/>
      <c r="D91" s="49">
        <v>2</v>
      </c>
      <c r="E91" s="48" t="s">
        <v>142</v>
      </c>
      <c r="F91" s="38">
        <v>28140426.04</v>
      </c>
      <c r="G91" s="38">
        <v>16810684.29</v>
      </c>
      <c r="H91" s="38">
        <v>6721232.82</v>
      </c>
      <c r="I91" s="38">
        <v>31500</v>
      </c>
      <c r="J91" s="38">
        <v>11329741.75</v>
      </c>
      <c r="K91" s="38">
        <v>11329741.75</v>
      </c>
      <c r="L91" s="38">
        <v>24091470.19</v>
      </c>
      <c r="M91" s="38">
        <v>16233481.28</v>
      </c>
      <c r="N91" s="38">
        <v>6632397.8</v>
      </c>
      <c r="O91" s="38">
        <v>12590.13</v>
      </c>
      <c r="P91" s="38">
        <v>7857988.91</v>
      </c>
      <c r="Q91" s="38">
        <v>7857988.91</v>
      </c>
      <c r="R91" s="38">
        <f t="shared" si="13"/>
        <v>85.61160430106979</v>
      </c>
      <c r="S91" s="38">
        <f t="shared" si="14"/>
        <v>96.56645143027667</v>
      </c>
      <c r="T91" s="38">
        <f t="shared" si="15"/>
        <v>98.67829277189061</v>
      </c>
      <c r="U91" s="38">
        <f t="shared" si="16"/>
        <v>39.968666666666664</v>
      </c>
      <c r="V91" s="38">
        <f t="shared" si="17"/>
        <v>69.35717585972337</v>
      </c>
      <c r="W91" s="38">
        <f t="shared" si="18"/>
        <v>69.35717585972337</v>
      </c>
      <c r="X91" s="38">
        <f t="shared" si="19"/>
        <v>67.38269251304666</v>
      </c>
      <c r="Y91" s="38">
        <f t="shared" si="20"/>
        <v>27.53006664887146</v>
      </c>
      <c r="Z91" s="38">
        <f t="shared" si="21"/>
        <v>0.052259699805394064</v>
      </c>
      <c r="AA91" s="38">
        <f t="shared" si="22"/>
        <v>32.61730748695333</v>
      </c>
      <c r="AB91" s="38">
        <f t="shared" si="23"/>
        <v>32.61730748695333</v>
      </c>
      <c r="AC91" s="38">
        <v>112.84</v>
      </c>
      <c r="AD91" s="38">
        <v>102.89</v>
      </c>
      <c r="AE91" s="38">
        <v>108.22</v>
      </c>
      <c r="AF91" s="38">
        <v>55.78</v>
      </c>
      <c r="AG91" s="38">
        <v>141</v>
      </c>
      <c r="AH91" s="38">
        <v>141</v>
      </c>
    </row>
    <row r="92" spans="1:34" ht="13.5">
      <c r="A92" s="49" t="s">
        <v>64</v>
      </c>
      <c r="B92" s="49">
        <v>1011022</v>
      </c>
      <c r="C92" s="49"/>
      <c r="D92" s="49">
        <v>2</v>
      </c>
      <c r="E92" s="48" t="s">
        <v>143</v>
      </c>
      <c r="F92" s="38">
        <v>20869187.77</v>
      </c>
      <c r="G92" s="38">
        <v>14352587.77</v>
      </c>
      <c r="H92" s="38">
        <v>5325086.89</v>
      </c>
      <c r="I92" s="38">
        <v>89000</v>
      </c>
      <c r="J92" s="38">
        <v>6516600</v>
      </c>
      <c r="K92" s="38">
        <v>6516600</v>
      </c>
      <c r="L92" s="38">
        <v>20363602.89</v>
      </c>
      <c r="M92" s="38">
        <v>13877097.41</v>
      </c>
      <c r="N92" s="38">
        <v>5218004.91</v>
      </c>
      <c r="O92" s="38">
        <v>76506.49</v>
      </c>
      <c r="P92" s="38">
        <v>6486505.48</v>
      </c>
      <c r="Q92" s="38">
        <v>6486505.48</v>
      </c>
      <c r="R92" s="38">
        <f t="shared" si="13"/>
        <v>97.57736196745141</v>
      </c>
      <c r="S92" s="38">
        <f t="shared" si="14"/>
        <v>96.68707575512009</v>
      </c>
      <c r="T92" s="38">
        <f t="shared" si="15"/>
        <v>97.98910361066429</v>
      </c>
      <c r="U92" s="38">
        <f t="shared" si="16"/>
        <v>85.96234831460676</v>
      </c>
      <c r="V92" s="38">
        <f t="shared" si="17"/>
        <v>99.53818678451954</v>
      </c>
      <c r="W92" s="38">
        <f t="shared" si="18"/>
        <v>99.53818678451954</v>
      </c>
      <c r="X92" s="38">
        <f t="shared" si="19"/>
        <v>68.14657251450654</v>
      </c>
      <c r="Y92" s="38">
        <f t="shared" si="20"/>
        <v>25.624173375343208</v>
      </c>
      <c r="Z92" s="38">
        <f t="shared" si="21"/>
        <v>0.3757021309700073</v>
      </c>
      <c r="AA92" s="38">
        <f t="shared" si="22"/>
        <v>31.85342748549346</v>
      </c>
      <c r="AB92" s="38">
        <f t="shared" si="23"/>
        <v>31.85342748549346</v>
      </c>
      <c r="AC92" s="38">
        <v>139.87</v>
      </c>
      <c r="AD92" s="38">
        <v>107.72</v>
      </c>
      <c r="AE92" s="38">
        <v>116.3</v>
      </c>
      <c r="AF92" s="38">
        <v>91.53</v>
      </c>
      <c r="AG92" s="38">
        <v>386.76</v>
      </c>
      <c r="AH92" s="38">
        <v>386.76</v>
      </c>
    </row>
    <row r="93" spans="1:34" ht="13.5">
      <c r="A93" s="49" t="s">
        <v>64</v>
      </c>
      <c r="B93" s="49">
        <v>1011033</v>
      </c>
      <c r="C93" s="49"/>
      <c r="D93" s="49">
        <v>3</v>
      </c>
      <c r="E93" s="48" t="s">
        <v>144</v>
      </c>
      <c r="F93" s="38">
        <v>62035500.77</v>
      </c>
      <c r="G93" s="38">
        <v>54352135.99</v>
      </c>
      <c r="H93" s="38">
        <v>18000913.37</v>
      </c>
      <c r="I93" s="38">
        <v>393000</v>
      </c>
      <c r="J93" s="38">
        <v>7683364.78</v>
      </c>
      <c r="K93" s="38">
        <v>7683364.78</v>
      </c>
      <c r="L93" s="38">
        <v>59651791.72</v>
      </c>
      <c r="M93" s="38">
        <v>52290803.21</v>
      </c>
      <c r="N93" s="38">
        <v>17542667.61</v>
      </c>
      <c r="O93" s="38">
        <v>388400.5</v>
      </c>
      <c r="P93" s="38">
        <v>7360988.51</v>
      </c>
      <c r="Q93" s="38">
        <v>7360988.51</v>
      </c>
      <c r="R93" s="38">
        <f t="shared" si="13"/>
        <v>96.1575081680444</v>
      </c>
      <c r="S93" s="38">
        <f t="shared" si="14"/>
        <v>96.2074484425428</v>
      </c>
      <c r="T93" s="38">
        <f t="shared" si="15"/>
        <v>97.45431939712734</v>
      </c>
      <c r="U93" s="38">
        <f t="shared" si="16"/>
        <v>98.82964376590331</v>
      </c>
      <c r="V93" s="38">
        <f t="shared" si="17"/>
        <v>95.80423057825975</v>
      </c>
      <c r="W93" s="38">
        <f t="shared" si="18"/>
        <v>95.80423057825975</v>
      </c>
      <c r="X93" s="38">
        <f t="shared" si="19"/>
        <v>87.66007139475073</v>
      </c>
      <c r="Y93" s="38">
        <f t="shared" si="20"/>
        <v>29.408450449139334</v>
      </c>
      <c r="Z93" s="38">
        <f t="shared" si="21"/>
        <v>0.6511128816098536</v>
      </c>
      <c r="AA93" s="38">
        <f t="shared" si="22"/>
        <v>12.339928605249277</v>
      </c>
      <c r="AB93" s="38">
        <f t="shared" si="23"/>
        <v>12.339928605249277</v>
      </c>
      <c r="AC93" s="38">
        <v>101.5</v>
      </c>
      <c r="AD93" s="38">
        <v>107.56</v>
      </c>
      <c r="AE93" s="38">
        <v>107.86</v>
      </c>
      <c r="AF93" s="38">
        <v>85.39</v>
      </c>
      <c r="AG93" s="38">
        <v>72.5</v>
      </c>
      <c r="AH93" s="38">
        <v>72.5</v>
      </c>
    </row>
    <row r="94" spans="1:34" ht="13.5">
      <c r="A94" s="49" t="s">
        <v>64</v>
      </c>
      <c r="B94" s="49">
        <v>1011043</v>
      </c>
      <c r="C94" s="49"/>
      <c r="D94" s="49">
        <v>3</v>
      </c>
      <c r="E94" s="48" t="s">
        <v>145</v>
      </c>
      <c r="F94" s="38">
        <v>68808711.63</v>
      </c>
      <c r="G94" s="38">
        <v>39252842.95</v>
      </c>
      <c r="H94" s="38">
        <v>13064012.5</v>
      </c>
      <c r="I94" s="38">
        <v>538000</v>
      </c>
      <c r="J94" s="38">
        <v>29555868.68</v>
      </c>
      <c r="K94" s="38">
        <v>29555868.68</v>
      </c>
      <c r="L94" s="38">
        <v>49550479.8</v>
      </c>
      <c r="M94" s="38">
        <v>36312290.63</v>
      </c>
      <c r="N94" s="38">
        <v>12466381.12</v>
      </c>
      <c r="O94" s="38">
        <v>232540.31</v>
      </c>
      <c r="P94" s="38">
        <v>13238189.17</v>
      </c>
      <c r="Q94" s="38">
        <v>13238189.17</v>
      </c>
      <c r="R94" s="38">
        <f t="shared" si="13"/>
        <v>72.01192788849781</v>
      </c>
      <c r="S94" s="38">
        <f t="shared" si="14"/>
        <v>92.50868956486629</v>
      </c>
      <c r="T94" s="38">
        <f t="shared" si="15"/>
        <v>95.42536123568468</v>
      </c>
      <c r="U94" s="38">
        <f t="shared" si="16"/>
        <v>43.22310594795539</v>
      </c>
      <c r="V94" s="38">
        <f t="shared" si="17"/>
        <v>44.79039108384616</v>
      </c>
      <c r="W94" s="38">
        <f t="shared" si="18"/>
        <v>44.79039108384616</v>
      </c>
      <c r="X94" s="38">
        <f t="shared" si="19"/>
        <v>73.28342889224658</v>
      </c>
      <c r="Y94" s="38">
        <f t="shared" si="20"/>
        <v>25.158951377096457</v>
      </c>
      <c r="Z94" s="38">
        <f t="shared" si="21"/>
        <v>0.46929981493337625</v>
      </c>
      <c r="AA94" s="38">
        <f t="shared" si="22"/>
        <v>26.716571107753435</v>
      </c>
      <c r="AB94" s="38">
        <f t="shared" si="23"/>
        <v>26.716571107753435</v>
      </c>
      <c r="AC94" s="38">
        <v>134.56</v>
      </c>
      <c r="AD94" s="38">
        <v>114.87</v>
      </c>
      <c r="AE94" s="38">
        <v>114.17</v>
      </c>
      <c r="AF94" s="38">
        <v>79.55</v>
      </c>
      <c r="AG94" s="38">
        <v>254.03</v>
      </c>
      <c r="AH94" s="38">
        <v>267.37</v>
      </c>
    </row>
    <row r="95" spans="1:34" ht="13.5">
      <c r="A95" s="49" t="s">
        <v>64</v>
      </c>
      <c r="B95" s="49">
        <v>1011052</v>
      </c>
      <c r="C95" s="49"/>
      <c r="D95" s="49">
        <v>2</v>
      </c>
      <c r="E95" s="48" t="s">
        <v>146</v>
      </c>
      <c r="F95" s="38">
        <v>34651134.58</v>
      </c>
      <c r="G95" s="38">
        <v>23280279.49</v>
      </c>
      <c r="H95" s="38">
        <v>8627557.76</v>
      </c>
      <c r="I95" s="38">
        <v>89824</v>
      </c>
      <c r="J95" s="38">
        <v>11370855.09</v>
      </c>
      <c r="K95" s="38">
        <v>11370855.09</v>
      </c>
      <c r="L95" s="38">
        <v>31274070.05</v>
      </c>
      <c r="M95" s="38">
        <v>22058015.82</v>
      </c>
      <c r="N95" s="38">
        <v>8372113.93</v>
      </c>
      <c r="O95" s="38">
        <v>84626.12</v>
      </c>
      <c r="P95" s="38">
        <v>9216054.23</v>
      </c>
      <c r="Q95" s="38">
        <v>9216054.23</v>
      </c>
      <c r="R95" s="38">
        <f t="shared" si="13"/>
        <v>90.2541011400268</v>
      </c>
      <c r="S95" s="38">
        <f t="shared" si="14"/>
        <v>94.7497895352802</v>
      </c>
      <c r="T95" s="38">
        <f t="shared" si="15"/>
        <v>97.03921043352133</v>
      </c>
      <c r="U95" s="38">
        <f t="shared" si="16"/>
        <v>94.2132614891343</v>
      </c>
      <c r="V95" s="38">
        <f t="shared" si="17"/>
        <v>81.04979051316008</v>
      </c>
      <c r="W95" s="38">
        <f t="shared" si="18"/>
        <v>81.04979051316008</v>
      </c>
      <c r="X95" s="38">
        <f t="shared" si="19"/>
        <v>70.53132446379489</v>
      </c>
      <c r="Y95" s="38">
        <f t="shared" si="20"/>
        <v>26.770145096608555</v>
      </c>
      <c r="Z95" s="38">
        <f t="shared" si="21"/>
        <v>0.27059516035073916</v>
      </c>
      <c r="AA95" s="38">
        <f t="shared" si="22"/>
        <v>29.46867553620511</v>
      </c>
      <c r="AB95" s="38">
        <f t="shared" si="23"/>
        <v>29.46867553620511</v>
      </c>
      <c r="AC95" s="38">
        <v>101.7</v>
      </c>
      <c r="AD95" s="38">
        <v>103.25</v>
      </c>
      <c r="AE95" s="38">
        <v>108.65</v>
      </c>
      <c r="AF95" s="38">
        <v>83.14</v>
      </c>
      <c r="AG95" s="38">
        <v>98.19</v>
      </c>
      <c r="AH95" s="38">
        <v>98.19</v>
      </c>
    </row>
    <row r="96" spans="1:34" ht="13.5">
      <c r="A96" s="49" t="s">
        <v>64</v>
      </c>
      <c r="B96" s="49">
        <v>1011062</v>
      </c>
      <c r="C96" s="49"/>
      <c r="D96" s="49">
        <v>2</v>
      </c>
      <c r="E96" s="48" t="s">
        <v>147</v>
      </c>
      <c r="F96" s="38">
        <v>24595485.88</v>
      </c>
      <c r="G96" s="38">
        <v>19406961.38</v>
      </c>
      <c r="H96" s="38">
        <v>8062536.8</v>
      </c>
      <c r="I96" s="38">
        <v>245150</v>
      </c>
      <c r="J96" s="38">
        <v>5188524.5</v>
      </c>
      <c r="K96" s="38">
        <v>5188524.5</v>
      </c>
      <c r="L96" s="38">
        <v>23656751.3</v>
      </c>
      <c r="M96" s="38">
        <v>18476094.43</v>
      </c>
      <c r="N96" s="38">
        <v>7759880.85</v>
      </c>
      <c r="O96" s="38">
        <v>244912.25</v>
      </c>
      <c r="P96" s="38">
        <v>5180656.87</v>
      </c>
      <c r="Q96" s="38">
        <v>5180656.87</v>
      </c>
      <c r="R96" s="38">
        <f t="shared" si="13"/>
        <v>96.18330540579669</v>
      </c>
      <c r="S96" s="38">
        <f t="shared" si="14"/>
        <v>95.20343792223284</v>
      </c>
      <c r="T96" s="38">
        <f t="shared" si="15"/>
        <v>96.24614488581311</v>
      </c>
      <c r="U96" s="38">
        <f t="shared" si="16"/>
        <v>99.90301856006528</v>
      </c>
      <c r="V96" s="38">
        <f t="shared" si="17"/>
        <v>99.84836479041392</v>
      </c>
      <c r="W96" s="38">
        <f t="shared" si="18"/>
        <v>99.84836479041392</v>
      </c>
      <c r="X96" s="38">
        <f t="shared" si="19"/>
        <v>78.10072564781962</v>
      </c>
      <c r="Y96" s="38">
        <f t="shared" si="20"/>
        <v>32.80197162997609</v>
      </c>
      <c r="Z96" s="38">
        <f t="shared" si="21"/>
        <v>1.0352742305745084</v>
      </c>
      <c r="AA96" s="38">
        <f t="shared" si="22"/>
        <v>21.899274352180388</v>
      </c>
      <c r="AB96" s="38">
        <f t="shared" si="23"/>
        <v>21.899274352180388</v>
      </c>
      <c r="AC96" s="38">
        <v>111.85</v>
      </c>
      <c r="AD96" s="38">
        <v>101.98</v>
      </c>
      <c r="AE96" s="38">
        <v>107.25</v>
      </c>
      <c r="AF96" s="38">
        <v>91.85</v>
      </c>
      <c r="AG96" s="38">
        <v>170.78</v>
      </c>
      <c r="AH96" s="38">
        <v>170.78</v>
      </c>
    </row>
    <row r="97" spans="1:34" ht="13.5">
      <c r="A97" s="49" t="s">
        <v>64</v>
      </c>
      <c r="B97" s="49">
        <v>1012011</v>
      </c>
      <c r="C97" s="49"/>
      <c r="D97" s="49">
        <v>1</v>
      </c>
      <c r="E97" s="48" t="s">
        <v>148</v>
      </c>
      <c r="F97" s="38">
        <v>199312828.74</v>
      </c>
      <c r="G97" s="38">
        <v>179667743.84</v>
      </c>
      <c r="H97" s="38">
        <v>76000679.79</v>
      </c>
      <c r="I97" s="38">
        <v>836000</v>
      </c>
      <c r="J97" s="38">
        <v>19645084.9</v>
      </c>
      <c r="K97" s="38">
        <v>18595084.9</v>
      </c>
      <c r="L97" s="38">
        <v>190813843.94</v>
      </c>
      <c r="M97" s="38">
        <v>173010253.76</v>
      </c>
      <c r="N97" s="38">
        <v>74331669.8</v>
      </c>
      <c r="O97" s="38">
        <v>654769.41</v>
      </c>
      <c r="P97" s="38">
        <v>17803590.18</v>
      </c>
      <c r="Q97" s="38">
        <v>16753590.18</v>
      </c>
      <c r="R97" s="38">
        <f t="shared" si="13"/>
        <v>95.73585661609029</v>
      </c>
      <c r="S97" s="38">
        <f t="shared" si="14"/>
        <v>96.29455463862855</v>
      </c>
      <c r="T97" s="38">
        <f t="shared" si="15"/>
        <v>97.80395386645</v>
      </c>
      <c r="U97" s="38">
        <f t="shared" si="16"/>
        <v>78.32169976076555</v>
      </c>
      <c r="V97" s="38">
        <f t="shared" si="17"/>
        <v>90.62618090288834</v>
      </c>
      <c r="W97" s="38">
        <f t="shared" si="18"/>
        <v>90.09687382497512</v>
      </c>
      <c r="X97" s="38">
        <f t="shared" si="19"/>
        <v>90.66965487808201</v>
      </c>
      <c r="Y97" s="38">
        <f t="shared" si="20"/>
        <v>38.955071741740625</v>
      </c>
      <c r="Z97" s="38">
        <f t="shared" si="21"/>
        <v>0.34314565257953056</v>
      </c>
      <c r="AA97" s="38">
        <f t="shared" si="22"/>
        <v>9.330345121917992</v>
      </c>
      <c r="AB97" s="38">
        <f t="shared" si="23"/>
        <v>8.780070582964642</v>
      </c>
      <c r="AC97" s="38">
        <v>101.78</v>
      </c>
      <c r="AD97" s="38">
        <v>104.96</v>
      </c>
      <c r="AE97" s="38">
        <v>107.22</v>
      </c>
      <c r="AF97" s="38">
        <v>87.81</v>
      </c>
      <c r="AG97" s="38">
        <v>78.63</v>
      </c>
      <c r="AH97" s="38">
        <v>79.25</v>
      </c>
    </row>
    <row r="98" spans="1:34" ht="13.5">
      <c r="A98" s="49" t="s">
        <v>64</v>
      </c>
      <c r="B98" s="49">
        <v>1012022</v>
      </c>
      <c r="C98" s="49"/>
      <c r="D98" s="49">
        <v>2</v>
      </c>
      <c r="E98" s="48" t="s">
        <v>149</v>
      </c>
      <c r="F98" s="38">
        <v>19938374.47</v>
      </c>
      <c r="G98" s="38">
        <v>18121539.86</v>
      </c>
      <c r="H98" s="38">
        <v>7369926</v>
      </c>
      <c r="I98" s="38">
        <v>64000</v>
      </c>
      <c r="J98" s="38">
        <v>1816834.61</v>
      </c>
      <c r="K98" s="38">
        <v>1816834.61</v>
      </c>
      <c r="L98" s="38">
        <v>18646841.41</v>
      </c>
      <c r="M98" s="38">
        <v>17113818.31</v>
      </c>
      <c r="N98" s="38">
        <v>7026829.77</v>
      </c>
      <c r="O98" s="38">
        <v>62685.61</v>
      </c>
      <c r="P98" s="38">
        <v>1533023.1</v>
      </c>
      <c r="Q98" s="38">
        <v>1533023.1</v>
      </c>
      <c r="R98" s="38">
        <f t="shared" si="13"/>
        <v>93.52237534738207</v>
      </c>
      <c r="S98" s="38">
        <f t="shared" si="14"/>
        <v>94.43909536504476</v>
      </c>
      <c r="T98" s="38">
        <f t="shared" si="15"/>
        <v>95.34464484446654</v>
      </c>
      <c r="U98" s="38">
        <f t="shared" si="16"/>
        <v>97.94626562500001</v>
      </c>
      <c r="V98" s="38">
        <f t="shared" si="17"/>
        <v>84.37879218956535</v>
      </c>
      <c r="W98" s="38">
        <f t="shared" si="18"/>
        <v>84.37879218956535</v>
      </c>
      <c r="X98" s="38">
        <f t="shared" si="19"/>
        <v>91.77864461710998</v>
      </c>
      <c r="Y98" s="38">
        <f t="shared" si="20"/>
        <v>37.68375359395519</v>
      </c>
      <c r="Z98" s="38">
        <f t="shared" si="21"/>
        <v>0.3361728060087577</v>
      </c>
      <c r="AA98" s="38">
        <f t="shared" si="22"/>
        <v>8.22135538289002</v>
      </c>
      <c r="AB98" s="38">
        <f t="shared" si="23"/>
        <v>8.22135538289002</v>
      </c>
      <c r="AC98" s="38">
        <v>97.92</v>
      </c>
      <c r="AD98" s="38">
        <v>103.43</v>
      </c>
      <c r="AE98" s="38">
        <v>102.87</v>
      </c>
      <c r="AF98" s="38">
        <v>166.91</v>
      </c>
      <c r="AG98" s="38">
        <v>61.39</v>
      </c>
      <c r="AH98" s="38">
        <v>61.39</v>
      </c>
    </row>
    <row r="99" spans="1:34" ht="13.5">
      <c r="A99" s="49" t="s">
        <v>64</v>
      </c>
      <c r="B99" s="49">
        <v>1012032</v>
      </c>
      <c r="C99" s="49"/>
      <c r="D99" s="49">
        <v>2</v>
      </c>
      <c r="E99" s="48" t="s">
        <v>150</v>
      </c>
      <c r="F99" s="38">
        <v>29920177.68</v>
      </c>
      <c r="G99" s="38">
        <v>23509122.58</v>
      </c>
      <c r="H99" s="38">
        <v>10058081.81</v>
      </c>
      <c r="I99" s="38">
        <v>160000</v>
      </c>
      <c r="J99" s="38">
        <v>6411055.1</v>
      </c>
      <c r="K99" s="38">
        <v>6411055.1</v>
      </c>
      <c r="L99" s="38">
        <v>29126876.14</v>
      </c>
      <c r="M99" s="38">
        <v>22890481.18</v>
      </c>
      <c r="N99" s="38">
        <v>9967742.4</v>
      </c>
      <c r="O99" s="38">
        <v>133209.55</v>
      </c>
      <c r="P99" s="38">
        <v>6236394.96</v>
      </c>
      <c r="Q99" s="38">
        <v>6236394.96</v>
      </c>
      <c r="R99" s="38">
        <f t="shared" si="13"/>
        <v>97.34860685493095</v>
      </c>
      <c r="S99" s="38">
        <f t="shared" si="14"/>
        <v>97.36850493720128</v>
      </c>
      <c r="T99" s="38">
        <f t="shared" si="15"/>
        <v>99.10182267646518</v>
      </c>
      <c r="U99" s="38">
        <f t="shared" si="16"/>
        <v>83.25596875</v>
      </c>
      <c r="V99" s="38">
        <f t="shared" si="17"/>
        <v>97.27564125911195</v>
      </c>
      <c r="W99" s="38">
        <f t="shared" si="18"/>
        <v>97.27564125911195</v>
      </c>
      <c r="X99" s="38">
        <f t="shared" si="19"/>
        <v>78.58886435323716</v>
      </c>
      <c r="Y99" s="38">
        <f t="shared" si="20"/>
        <v>34.22180378043109</v>
      </c>
      <c r="Z99" s="38">
        <f t="shared" si="21"/>
        <v>0.4573423849496275</v>
      </c>
      <c r="AA99" s="38">
        <f t="shared" si="22"/>
        <v>21.411135646762837</v>
      </c>
      <c r="AB99" s="38">
        <f t="shared" si="23"/>
        <v>21.411135646762837</v>
      </c>
      <c r="AC99" s="38">
        <v>125.74</v>
      </c>
      <c r="AD99" s="38">
        <v>103.38</v>
      </c>
      <c r="AE99" s="38">
        <v>111.46</v>
      </c>
      <c r="AF99" s="38">
        <v>124.48</v>
      </c>
      <c r="AG99" s="38">
        <v>609.93</v>
      </c>
      <c r="AH99" s="38">
        <v>609.93</v>
      </c>
    </row>
    <row r="100" spans="1:34" ht="13.5">
      <c r="A100" s="49" t="s">
        <v>64</v>
      </c>
      <c r="B100" s="49">
        <v>1012042</v>
      </c>
      <c r="C100" s="49"/>
      <c r="D100" s="49">
        <v>2</v>
      </c>
      <c r="E100" s="48" t="s">
        <v>151</v>
      </c>
      <c r="F100" s="38">
        <v>26547999.78</v>
      </c>
      <c r="G100" s="38">
        <v>22878867.36</v>
      </c>
      <c r="H100" s="38">
        <v>10219403.11</v>
      </c>
      <c r="I100" s="38">
        <v>125500</v>
      </c>
      <c r="J100" s="38">
        <v>3669132.42</v>
      </c>
      <c r="K100" s="38">
        <v>3669132.42</v>
      </c>
      <c r="L100" s="38">
        <v>25605055.36</v>
      </c>
      <c r="M100" s="38">
        <v>22392000.67</v>
      </c>
      <c r="N100" s="38">
        <v>10159296.62</v>
      </c>
      <c r="O100" s="38">
        <v>125380.21</v>
      </c>
      <c r="P100" s="38">
        <v>3213054.69</v>
      </c>
      <c r="Q100" s="38">
        <v>3213054.69</v>
      </c>
      <c r="R100" s="38">
        <f t="shared" si="13"/>
        <v>96.44815267510145</v>
      </c>
      <c r="S100" s="38">
        <f t="shared" si="14"/>
        <v>97.87198080071391</v>
      </c>
      <c r="T100" s="38">
        <f t="shared" si="15"/>
        <v>99.41183952376646</v>
      </c>
      <c r="U100" s="38">
        <f t="shared" si="16"/>
        <v>99.90454980079681</v>
      </c>
      <c r="V100" s="38">
        <f t="shared" si="17"/>
        <v>87.56987544210793</v>
      </c>
      <c r="W100" s="38">
        <f t="shared" si="18"/>
        <v>87.56987544210793</v>
      </c>
      <c r="X100" s="38">
        <f t="shared" si="19"/>
        <v>87.45148313555532</v>
      </c>
      <c r="Y100" s="38">
        <f t="shared" si="20"/>
        <v>39.67691722264646</v>
      </c>
      <c r="Z100" s="38">
        <f t="shared" si="21"/>
        <v>0.48966974777905736</v>
      </c>
      <c r="AA100" s="38">
        <f t="shared" si="22"/>
        <v>12.548516864444695</v>
      </c>
      <c r="AB100" s="38">
        <f t="shared" si="23"/>
        <v>12.548516864444695</v>
      </c>
      <c r="AC100" s="38">
        <v>115.98</v>
      </c>
      <c r="AD100" s="38">
        <v>105.46</v>
      </c>
      <c r="AE100" s="38">
        <v>112.37</v>
      </c>
      <c r="AF100" s="38">
        <v>99.74</v>
      </c>
      <c r="AG100" s="38">
        <v>380.2</v>
      </c>
      <c r="AH100" s="38">
        <v>380.2</v>
      </c>
    </row>
    <row r="101" spans="1:34" ht="13.5">
      <c r="A101" s="49" t="s">
        <v>64</v>
      </c>
      <c r="B101" s="49">
        <v>1012053</v>
      </c>
      <c r="C101" s="49"/>
      <c r="D101" s="49">
        <v>3</v>
      </c>
      <c r="E101" s="48" t="s">
        <v>152</v>
      </c>
      <c r="F101" s="38">
        <v>35998279.46</v>
      </c>
      <c r="G101" s="38">
        <v>28487094.71</v>
      </c>
      <c r="H101" s="38">
        <v>11649416.7</v>
      </c>
      <c r="I101" s="38">
        <v>15000</v>
      </c>
      <c r="J101" s="38">
        <v>7511184.75</v>
      </c>
      <c r="K101" s="38">
        <v>7511184.75</v>
      </c>
      <c r="L101" s="38">
        <v>33672178.48</v>
      </c>
      <c r="M101" s="38">
        <v>26781995.16</v>
      </c>
      <c r="N101" s="38">
        <v>11191650.44</v>
      </c>
      <c r="O101" s="38">
        <v>3452.12</v>
      </c>
      <c r="P101" s="38">
        <v>6890183.32</v>
      </c>
      <c r="Q101" s="38">
        <v>6890183.32</v>
      </c>
      <c r="R101" s="38">
        <f t="shared" si="13"/>
        <v>93.53829956627598</v>
      </c>
      <c r="S101" s="38">
        <f t="shared" si="14"/>
        <v>94.01448421694806</v>
      </c>
      <c r="T101" s="38">
        <f t="shared" si="15"/>
        <v>96.07047913394669</v>
      </c>
      <c r="U101" s="38">
        <f t="shared" si="16"/>
        <v>23.014133333333334</v>
      </c>
      <c r="V101" s="38">
        <f t="shared" si="17"/>
        <v>91.73231053862708</v>
      </c>
      <c r="W101" s="38">
        <f t="shared" si="18"/>
        <v>91.73231053862708</v>
      </c>
      <c r="X101" s="38">
        <f t="shared" si="19"/>
        <v>79.53745902097631</v>
      </c>
      <c r="Y101" s="38">
        <f t="shared" si="20"/>
        <v>33.23708457606156</v>
      </c>
      <c r="Z101" s="38">
        <f t="shared" si="21"/>
        <v>0.010252143329694065</v>
      </c>
      <c r="AA101" s="38">
        <f t="shared" si="22"/>
        <v>20.462540979023704</v>
      </c>
      <c r="AB101" s="38">
        <f t="shared" si="23"/>
        <v>20.462540979023704</v>
      </c>
      <c r="AC101" s="38">
        <v>102.19</v>
      </c>
      <c r="AD101" s="38">
        <v>93.67</v>
      </c>
      <c r="AE101" s="38">
        <v>103.73</v>
      </c>
      <c r="AF101" s="38">
        <v>52.39</v>
      </c>
      <c r="AG101" s="38">
        <v>158.12</v>
      </c>
      <c r="AH101" s="38">
        <v>158.12</v>
      </c>
    </row>
    <row r="102" spans="1:34" ht="13.5">
      <c r="A102" s="49" t="s">
        <v>64</v>
      </c>
      <c r="B102" s="49">
        <v>1012062</v>
      </c>
      <c r="C102" s="49"/>
      <c r="D102" s="49">
        <v>2</v>
      </c>
      <c r="E102" s="48" t="s">
        <v>153</v>
      </c>
      <c r="F102" s="38">
        <v>22472735.71</v>
      </c>
      <c r="G102" s="38">
        <v>17351735.71</v>
      </c>
      <c r="H102" s="38">
        <v>6767647.41</v>
      </c>
      <c r="I102" s="38">
        <v>56100</v>
      </c>
      <c r="J102" s="38">
        <v>5121000</v>
      </c>
      <c r="K102" s="38">
        <v>5121000</v>
      </c>
      <c r="L102" s="38">
        <v>21314341.6</v>
      </c>
      <c r="M102" s="38">
        <v>16700808.45</v>
      </c>
      <c r="N102" s="38">
        <v>6656737.96</v>
      </c>
      <c r="O102" s="38">
        <v>25179.64</v>
      </c>
      <c r="P102" s="38">
        <v>4613533.15</v>
      </c>
      <c r="Q102" s="38">
        <v>4613533.15</v>
      </c>
      <c r="R102" s="38">
        <f t="shared" si="13"/>
        <v>94.84533558820553</v>
      </c>
      <c r="S102" s="38">
        <f t="shared" si="14"/>
        <v>96.24863315763353</v>
      </c>
      <c r="T102" s="38">
        <f t="shared" si="15"/>
        <v>98.36118161480873</v>
      </c>
      <c r="U102" s="38">
        <f t="shared" si="16"/>
        <v>44.88349376114082</v>
      </c>
      <c r="V102" s="38">
        <f t="shared" si="17"/>
        <v>90.09047354032417</v>
      </c>
      <c r="W102" s="38">
        <f t="shared" si="18"/>
        <v>90.09047354032417</v>
      </c>
      <c r="X102" s="38">
        <f t="shared" si="19"/>
        <v>78.35479398528547</v>
      </c>
      <c r="Y102" s="38">
        <f t="shared" si="20"/>
        <v>31.23126242848618</v>
      </c>
      <c r="Z102" s="38">
        <f t="shared" si="21"/>
        <v>0.11813473046711422</v>
      </c>
      <c r="AA102" s="38">
        <f t="shared" si="22"/>
        <v>21.645206014714525</v>
      </c>
      <c r="AB102" s="38">
        <f t="shared" si="23"/>
        <v>21.645206014714525</v>
      </c>
      <c r="AC102" s="38">
        <v>115.05</v>
      </c>
      <c r="AD102" s="38">
        <v>103.86</v>
      </c>
      <c r="AE102" s="38">
        <v>104.21</v>
      </c>
      <c r="AF102" s="38">
        <v>183.43</v>
      </c>
      <c r="AG102" s="38">
        <v>188.66</v>
      </c>
      <c r="AH102" s="38">
        <v>188.66</v>
      </c>
    </row>
    <row r="103" spans="1:34" ht="13.5">
      <c r="A103" s="49" t="s">
        <v>64</v>
      </c>
      <c r="B103" s="49">
        <v>1012072</v>
      </c>
      <c r="C103" s="49"/>
      <c r="D103" s="49">
        <v>2</v>
      </c>
      <c r="E103" s="48" t="s">
        <v>154</v>
      </c>
      <c r="F103" s="38">
        <v>21216639.24</v>
      </c>
      <c r="G103" s="38">
        <v>18177254.89</v>
      </c>
      <c r="H103" s="38">
        <v>7133603.35</v>
      </c>
      <c r="I103" s="38">
        <v>25000</v>
      </c>
      <c r="J103" s="38">
        <v>3039384.35</v>
      </c>
      <c r="K103" s="38">
        <v>3039384.35</v>
      </c>
      <c r="L103" s="38">
        <v>19918745.07</v>
      </c>
      <c r="M103" s="38">
        <v>17316086.39</v>
      </c>
      <c r="N103" s="38">
        <v>6819166.94</v>
      </c>
      <c r="O103" s="38">
        <v>20568.97</v>
      </c>
      <c r="P103" s="38">
        <v>2602658.68</v>
      </c>
      <c r="Q103" s="38">
        <v>2602658.68</v>
      </c>
      <c r="R103" s="38">
        <f t="shared" si="13"/>
        <v>93.88265900495182</v>
      </c>
      <c r="S103" s="38">
        <f t="shared" si="14"/>
        <v>95.26238419821156</v>
      </c>
      <c r="T103" s="38">
        <f t="shared" si="15"/>
        <v>95.59217979227847</v>
      </c>
      <c r="U103" s="38">
        <f t="shared" si="16"/>
        <v>82.27588</v>
      </c>
      <c r="V103" s="38">
        <f t="shared" si="17"/>
        <v>85.63111407742822</v>
      </c>
      <c r="W103" s="38">
        <f t="shared" si="18"/>
        <v>85.63111407742822</v>
      </c>
      <c r="X103" s="38">
        <f t="shared" si="19"/>
        <v>86.93362121532489</v>
      </c>
      <c r="Y103" s="38">
        <f t="shared" si="20"/>
        <v>34.23492251161183</v>
      </c>
      <c r="Z103" s="38">
        <f t="shared" si="21"/>
        <v>0.10326438702696847</v>
      </c>
      <c r="AA103" s="38">
        <f t="shared" si="22"/>
        <v>13.066378784675114</v>
      </c>
      <c r="AB103" s="38">
        <f t="shared" si="23"/>
        <v>13.066378784675114</v>
      </c>
      <c r="AC103" s="38">
        <v>105.31</v>
      </c>
      <c r="AD103" s="38">
        <v>103.21</v>
      </c>
      <c r="AE103" s="38">
        <v>103.36</v>
      </c>
      <c r="AF103" s="38">
        <v>49.45</v>
      </c>
      <c r="AG103" s="38">
        <v>121.89</v>
      </c>
      <c r="AH103" s="38">
        <v>121.89</v>
      </c>
    </row>
    <row r="104" spans="1:34" ht="13.5">
      <c r="A104" s="49" t="s">
        <v>64</v>
      </c>
      <c r="B104" s="49">
        <v>1012082</v>
      </c>
      <c r="C104" s="49"/>
      <c r="D104" s="49">
        <v>2</v>
      </c>
      <c r="E104" s="48" t="s">
        <v>155</v>
      </c>
      <c r="F104" s="38">
        <v>23036145.8</v>
      </c>
      <c r="G104" s="38">
        <v>17465461.16</v>
      </c>
      <c r="H104" s="38">
        <v>7431515.36</v>
      </c>
      <c r="I104" s="38">
        <v>151500</v>
      </c>
      <c r="J104" s="38">
        <v>5570684.64</v>
      </c>
      <c r="K104" s="38">
        <v>5570684.64</v>
      </c>
      <c r="L104" s="38">
        <v>22363608.74</v>
      </c>
      <c r="M104" s="38">
        <v>16886952.78</v>
      </c>
      <c r="N104" s="38">
        <v>7340789.15</v>
      </c>
      <c r="O104" s="38">
        <v>83337.56</v>
      </c>
      <c r="P104" s="38">
        <v>5476655.96</v>
      </c>
      <c r="Q104" s="38">
        <v>5476655.96</v>
      </c>
      <c r="R104" s="38">
        <f t="shared" si="13"/>
        <v>97.08051396340788</v>
      </c>
      <c r="S104" s="38">
        <f t="shared" si="14"/>
        <v>96.68770051531808</v>
      </c>
      <c r="T104" s="38">
        <f t="shared" si="15"/>
        <v>98.77916944788498</v>
      </c>
      <c r="U104" s="38">
        <f t="shared" si="16"/>
        <v>55.00829042904291</v>
      </c>
      <c r="V104" s="38">
        <f t="shared" si="17"/>
        <v>98.31208036217251</v>
      </c>
      <c r="W104" s="38">
        <f t="shared" si="18"/>
        <v>98.31208036217251</v>
      </c>
      <c r="X104" s="38">
        <f t="shared" si="19"/>
        <v>75.51085773467169</v>
      </c>
      <c r="Y104" s="38">
        <f t="shared" si="20"/>
        <v>32.82470747607974</v>
      </c>
      <c r="Z104" s="38">
        <f t="shared" si="21"/>
        <v>0.37264808631238827</v>
      </c>
      <c r="AA104" s="38">
        <f t="shared" si="22"/>
        <v>24.48914226532833</v>
      </c>
      <c r="AB104" s="38">
        <f t="shared" si="23"/>
        <v>24.48914226532833</v>
      </c>
      <c r="AC104" s="38">
        <v>112.78</v>
      </c>
      <c r="AD104" s="38">
        <v>104.22</v>
      </c>
      <c r="AE104" s="38">
        <v>105.12</v>
      </c>
      <c r="AF104" s="38">
        <v>112.32</v>
      </c>
      <c r="AG104" s="38">
        <v>151.03</v>
      </c>
      <c r="AH104" s="38">
        <v>151.03</v>
      </c>
    </row>
    <row r="105" spans="1:34" ht="13.5">
      <c r="A105" s="49" t="s">
        <v>64</v>
      </c>
      <c r="B105" s="49">
        <v>1012092</v>
      </c>
      <c r="C105" s="49"/>
      <c r="D105" s="49">
        <v>2</v>
      </c>
      <c r="E105" s="48" t="s">
        <v>156</v>
      </c>
      <c r="F105" s="38">
        <v>28212091.91</v>
      </c>
      <c r="G105" s="38">
        <v>18179852.41</v>
      </c>
      <c r="H105" s="38">
        <v>7643198.01</v>
      </c>
      <c r="I105" s="38">
        <v>6000</v>
      </c>
      <c r="J105" s="38">
        <v>10032239.5</v>
      </c>
      <c r="K105" s="38">
        <v>10032239.5</v>
      </c>
      <c r="L105" s="38">
        <v>21436457.64</v>
      </c>
      <c r="M105" s="38">
        <v>17643902.53</v>
      </c>
      <c r="N105" s="38">
        <v>7548193.2</v>
      </c>
      <c r="O105" s="38">
        <v>0</v>
      </c>
      <c r="P105" s="38">
        <v>3792555.11</v>
      </c>
      <c r="Q105" s="38">
        <v>3792555.11</v>
      </c>
      <c r="R105" s="38">
        <f t="shared" si="13"/>
        <v>75.9832263002152</v>
      </c>
      <c r="S105" s="38">
        <f t="shared" si="14"/>
        <v>97.05195692510026</v>
      </c>
      <c r="T105" s="38">
        <f t="shared" si="15"/>
        <v>98.75700184823552</v>
      </c>
      <c r="U105" s="38">
        <f t="shared" si="16"/>
        <v>0</v>
      </c>
      <c r="V105" s="38">
        <f t="shared" si="17"/>
        <v>37.80367394538378</v>
      </c>
      <c r="W105" s="38">
        <f t="shared" si="18"/>
        <v>37.80367394538378</v>
      </c>
      <c r="X105" s="38">
        <f t="shared" si="19"/>
        <v>82.3079205823486</v>
      </c>
      <c r="Y105" s="38">
        <f t="shared" si="20"/>
        <v>35.21194278813689</v>
      </c>
      <c r="Z105" s="38">
        <f t="shared" si="21"/>
        <v>0</v>
      </c>
      <c r="AA105" s="38">
        <f t="shared" si="22"/>
        <v>17.692079417651392</v>
      </c>
      <c r="AB105" s="38">
        <f t="shared" si="23"/>
        <v>17.692079417651392</v>
      </c>
      <c r="AC105" s="38">
        <v>111.84</v>
      </c>
      <c r="AD105" s="38">
        <v>103.85</v>
      </c>
      <c r="AE105" s="38">
        <v>106.88</v>
      </c>
      <c r="AF105" s="38"/>
      <c r="AG105" s="38">
        <v>174.19</v>
      </c>
      <c r="AH105" s="38">
        <v>174.19</v>
      </c>
    </row>
    <row r="106" spans="1:34" ht="13.5">
      <c r="A106" s="49" t="s">
        <v>64</v>
      </c>
      <c r="B106" s="49">
        <v>1012102</v>
      </c>
      <c r="C106" s="49"/>
      <c r="D106" s="49">
        <v>2</v>
      </c>
      <c r="E106" s="48" t="s">
        <v>157</v>
      </c>
      <c r="F106" s="38">
        <v>20858866.55</v>
      </c>
      <c r="G106" s="38">
        <v>17910177.89</v>
      </c>
      <c r="H106" s="38">
        <v>7834708.68</v>
      </c>
      <c r="I106" s="38">
        <v>12500</v>
      </c>
      <c r="J106" s="38">
        <v>2948688.66</v>
      </c>
      <c r="K106" s="38">
        <v>2948688.66</v>
      </c>
      <c r="L106" s="38">
        <v>19348108.13</v>
      </c>
      <c r="M106" s="38">
        <v>16535871.62</v>
      </c>
      <c r="N106" s="38">
        <v>7229707.58</v>
      </c>
      <c r="O106" s="38">
        <v>0</v>
      </c>
      <c r="P106" s="38">
        <v>2812236.51</v>
      </c>
      <c r="Q106" s="38">
        <v>2812236.51</v>
      </c>
      <c r="R106" s="38">
        <f t="shared" si="13"/>
        <v>92.75723627466229</v>
      </c>
      <c r="S106" s="38">
        <f t="shared" si="14"/>
        <v>92.32667437230016</v>
      </c>
      <c r="T106" s="38">
        <f t="shared" si="15"/>
        <v>92.2779375122854</v>
      </c>
      <c r="U106" s="38">
        <f t="shared" si="16"/>
        <v>0</v>
      </c>
      <c r="V106" s="38">
        <f t="shared" si="17"/>
        <v>95.3724463402657</v>
      </c>
      <c r="W106" s="38">
        <f t="shared" si="18"/>
        <v>95.3724463402657</v>
      </c>
      <c r="X106" s="38">
        <f t="shared" si="19"/>
        <v>85.46505688770925</v>
      </c>
      <c r="Y106" s="38">
        <f t="shared" si="20"/>
        <v>37.366483231453806</v>
      </c>
      <c r="Z106" s="38">
        <f t="shared" si="21"/>
        <v>0</v>
      </c>
      <c r="AA106" s="38">
        <f t="shared" si="22"/>
        <v>14.53494311229074</v>
      </c>
      <c r="AB106" s="38">
        <f t="shared" si="23"/>
        <v>14.53494311229074</v>
      </c>
      <c r="AC106" s="38">
        <v>105.2</v>
      </c>
      <c r="AD106" s="38">
        <v>101.85</v>
      </c>
      <c r="AE106" s="38">
        <v>105.13</v>
      </c>
      <c r="AF106" s="38"/>
      <c r="AG106" s="38">
        <v>130.42</v>
      </c>
      <c r="AH106" s="38">
        <v>130.42</v>
      </c>
    </row>
    <row r="107" spans="1:34" ht="13.5">
      <c r="A107" s="49" t="s">
        <v>64</v>
      </c>
      <c r="B107" s="49">
        <v>1012113</v>
      </c>
      <c r="C107" s="49"/>
      <c r="D107" s="49">
        <v>3</v>
      </c>
      <c r="E107" s="48" t="s">
        <v>158</v>
      </c>
      <c r="F107" s="38">
        <v>35324144.17</v>
      </c>
      <c r="G107" s="38">
        <v>29796351.75</v>
      </c>
      <c r="H107" s="38">
        <v>11351170.34</v>
      </c>
      <c r="I107" s="38">
        <v>133889.02</v>
      </c>
      <c r="J107" s="38">
        <v>5527792.42</v>
      </c>
      <c r="K107" s="38">
        <v>5527792.42</v>
      </c>
      <c r="L107" s="38">
        <v>33721283</v>
      </c>
      <c r="M107" s="38">
        <v>28680778.64</v>
      </c>
      <c r="N107" s="38">
        <v>11041691.56</v>
      </c>
      <c r="O107" s="38">
        <v>124049.51</v>
      </c>
      <c r="P107" s="38">
        <v>5040504.36</v>
      </c>
      <c r="Q107" s="38">
        <v>5040504.36</v>
      </c>
      <c r="R107" s="38">
        <f t="shared" si="13"/>
        <v>95.4624203709335</v>
      </c>
      <c r="S107" s="38">
        <f t="shared" si="14"/>
        <v>96.25600771745488</v>
      </c>
      <c r="T107" s="38">
        <f t="shared" si="15"/>
        <v>97.2735958431578</v>
      </c>
      <c r="U107" s="38">
        <f t="shared" si="16"/>
        <v>92.6509955782782</v>
      </c>
      <c r="V107" s="38">
        <f t="shared" si="17"/>
        <v>91.18476196325767</v>
      </c>
      <c r="W107" s="38">
        <f t="shared" si="18"/>
        <v>91.18476196325767</v>
      </c>
      <c r="X107" s="38">
        <f t="shared" si="19"/>
        <v>85.0524537871231</v>
      </c>
      <c r="Y107" s="38">
        <f t="shared" si="20"/>
        <v>32.743984147934114</v>
      </c>
      <c r="Z107" s="38">
        <f t="shared" si="21"/>
        <v>0.36786711229225766</v>
      </c>
      <c r="AA107" s="38">
        <f t="shared" si="22"/>
        <v>14.947546212876894</v>
      </c>
      <c r="AB107" s="38">
        <f t="shared" si="23"/>
        <v>14.947546212876894</v>
      </c>
      <c r="AC107" s="38">
        <v>108.39</v>
      </c>
      <c r="AD107" s="38">
        <v>104.03</v>
      </c>
      <c r="AE107" s="38">
        <v>106</v>
      </c>
      <c r="AF107" s="38">
        <v>75.74</v>
      </c>
      <c r="AG107" s="38">
        <v>142.4</v>
      </c>
      <c r="AH107" s="38">
        <v>142.44</v>
      </c>
    </row>
    <row r="108" spans="1:34" ht="13.5">
      <c r="A108" s="49" t="s">
        <v>64</v>
      </c>
      <c r="B108" s="49">
        <v>1012122</v>
      </c>
      <c r="C108" s="49"/>
      <c r="D108" s="49">
        <v>2</v>
      </c>
      <c r="E108" s="48" t="s">
        <v>148</v>
      </c>
      <c r="F108" s="38">
        <v>25565098.19</v>
      </c>
      <c r="G108" s="38">
        <v>23361443.19</v>
      </c>
      <c r="H108" s="38">
        <v>10509434.26</v>
      </c>
      <c r="I108" s="38">
        <v>45000</v>
      </c>
      <c r="J108" s="38">
        <v>2203655</v>
      </c>
      <c r="K108" s="38">
        <v>2203655</v>
      </c>
      <c r="L108" s="38">
        <v>24232025.24</v>
      </c>
      <c r="M108" s="38">
        <v>22203577.92</v>
      </c>
      <c r="N108" s="38">
        <v>10016177.74</v>
      </c>
      <c r="O108" s="38">
        <v>43194.96</v>
      </c>
      <c r="P108" s="38">
        <v>2028447.32</v>
      </c>
      <c r="Q108" s="38">
        <v>2028447.32</v>
      </c>
      <c r="R108" s="38">
        <f t="shared" si="13"/>
        <v>94.78557469213459</v>
      </c>
      <c r="S108" s="38">
        <f t="shared" si="14"/>
        <v>95.04369117702612</v>
      </c>
      <c r="T108" s="38">
        <f t="shared" si="15"/>
        <v>95.30653593907157</v>
      </c>
      <c r="U108" s="38">
        <f t="shared" si="16"/>
        <v>95.9888</v>
      </c>
      <c r="V108" s="38">
        <f t="shared" si="17"/>
        <v>92.04922367611991</v>
      </c>
      <c r="W108" s="38">
        <f t="shared" si="18"/>
        <v>92.04922367611991</v>
      </c>
      <c r="X108" s="38">
        <f t="shared" si="19"/>
        <v>91.62906401792772</v>
      </c>
      <c r="Y108" s="38">
        <f t="shared" si="20"/>
        <v>41.33446396162635</v>
      </c>
      <c r="Z108" s="38">
        <f t="shared" si="21"/>
        <v>0.17825567434907477</v>
      </c>
      <c r="AA108" s="38">
        <f t="shared" si="22"/>
        <v>8.370935982072295</v>
      </c>
      <c r="AB108" s="38">
        <f t="shared" si="23"/>
        <v>8.370935982072295</v>
      </c>
      <c r="AC108" s="38">
        <v>103.05</v>
      </c>
      <c r="AD108" s="38">
        <v>106.17</v>
      </c>
      <c r="AE108" s="38">
        <v>108.34</v>
      </c>
      <c r="AF108" s="38">
        <v>84.01</v>
      </c>
      <c r="AG108" s="38">
        <v>78</v>
      </c>
      <c r="AH108" s="38">
        <v>78</v>
      </c>
    </row>
    <row r="109" spans="1:34" ht="13.5">
      <c r="A109" s="49" t="s">
        <v>64</v>
      </c>
      <c r="B109" s="49">
        <v>1012132</v>
      </c>
      <c r="C109" s="49"/>
      <c r="D109" s="49">
        <v>2</v>
      </c>
      <c r="E109" s="48" t="s">
        <v>159</v>
      </c>
      <c r="F109" s="38">
        <v>22033256.97</v>
      </c>
      <c r="G109" s="38">
        <v>18305261.97</v>
      </c>
      <c r="H109" s="38">
        <v>7227315.11</v>
      </c>
      <c r="I109" s="38">
        <v>140500</v>
      </c>
      <c r="J109" s="38">
        <v>3727995</v>
      </c>
      <c r="K109" s="38">
        <v>3727995</v>
      </c>
      <c r="L109" s="38">
        <v>21357089.51</v>
      </c>
      <c r="M109" s="38">
        <v>17797436.6</v>
      </c>
      <c r="N109" s="38">
        <v>7153778.52</v>
      </c>
      <c r="O109" s="38">
        <v>127745.68</v>
      </c>
      <c r="P109" s="38">
        <v>3559652.91</v>
      </c>
      <c r="Q109" s="38">
        <v>3559652.91</v>
      </c>
      <c r="R109" s="38">
        <f t="shared" si="13"/>
        <v>96.9311506650122</v>
      </c>
      <c r="S109" s="38">
        <f t="shared" si="14"/>
        <v>97.22579567103568</v>
      </c>
      <c r="T109" s="38">
        <f t="shared" si="15"/>
        <v>98.9825185579877</v>
      </c>
      <c r="U109" s="38">
        <f t="shared" si="16"/>
        <v>90.9221921708185</v>
      </c>
      <c r="V109" s="38">
        <f t="shared" si="17"/>
        <v>95.48437994149671</v>
      </c>
      <c r="W109" s="38">
        <f t="shared" si="18"/>
        <v>95.48437994149671</v>
      </c>
      <c r="X109" s="38">
        <f t="shared" si="19"/>
        <v>83.33268721689223</v>
      </c>
      <c r="Y109" s="38">
        <f t="shared" si="20"/>
        <v>33.49603660484915</v>
      </c>
      <c r="Z109" s="38">
        <f t="shared" si="21"/>
        <v>0.5981418017665086</v>
      </c>
      <c r="AA109" s="38">
        <f t="shared" si="22"/>
        <v>16.667312783107775</v>
      </c>
      <c r="AB109" s="38">
        <f t="shared" si="23"/>
        <v>16.667312783107775</v>
      </c>
      <c r="AC109" s="38">
        <v>114.68</v>
      </c>
      <c r="AD109" s="38">
        <v>103.83</v>
      </c>
      <c r="AE109" s="38">
        <v>109.85</v>
      </c>
      <c r="AF109" s="38">
        <v>101.23</v>
      </c>
      <c r="AG109" s="38">
        <v>240.01</v>
      </c>
      <c r="AH109" s="38">
        <v>240.01</v>
      </c>
    </row>
    <row r="110" spans="1:34" ht="13.5">
      <c r="A110" s="49" t="s">
        <v>64</v>
      </c>
      <c r="B110" s="49">
        <v>1012142</v>
      </c>
      <c r="C110" s="49"/>
      <c r="D110" s="49">
        <v>2</v>
      </c>
      <c r="E110" s="48" t="s">
        <v>160</v>
      </c>
      <c r="F110" s="38">
        <v>24635131.69</v>
      </c>
      <c r="G110" s="38">
        <v>20370598.76</v>
      </c>
      <c r="H110" s="38">
        <v>8112520.8</v>
      </c>
      <c r="I110" s="38">
        <v>88353.11</v>
      </c>
      <c r="J110" s="38">
        <v>4264532.93</v>
      </c>
      <c r="K110" s="38">
        <v>4264532.93</v>
      </c>
      <c r="L110" s="38">
        <v>23464436.39</v>
      </c>
      <c r="M110" s="38">
        <v>19478931.1</v>
      </c>
      <c r="N110" s="38">
        <v>7936900.46</v>
      </c>
      <c r="O110" s="38">
        <v>72815.1</v>
      </c>
      <c r="P110" s="38">
        <v>3985505.29</v>
      </c>
      <c r="Q110" s="38">
        <v>3985505.29</v>
      </c>
      <c r="R110" s="38">
        <f t="shared" si="13"/>
        <v>95.24786262670877</v>
      </c>
      <c r="S110" s="38">
        <f t="shared" si="14"/>
        <v>95.62277147321319</v>
      </c>
      <c r="T110" s="38">
        <f t="shared" si="15"/>
        <v>97.83519396338559</v>
      </c>
      <c r="U110" s="38">
        <f t="shared" si="16"/>
        <v>82.41373733194</v>
      </c>
      <c r="V110" s="38">
        <f t="shared" si="17"/>
        <v>93.45701757777259</v>
      </c>
      <c r="W110" s="38">
        <f t="shared" si="18"/>
        <v>93.45701757777259</v>
      </c>
      <c r="X110" s="38">
        <f t="shared" si="19"/>
        <v>83.0146983982171</v>
      </c>
      <c r="Y110" s="38">
        <f t="shared" si="20"/>
        <v>33.82523376262523</v>
      </c>
      <c r="Z110" s="38">
        <f t="shared" si="21"/>
        <v>0.31032111229840625</v>
      </c>
      <c r="AA110" s="38">
        <f t="shared" si="22"/>
        <v>16.9853016017829</v>
      </c>
      <c r="AB110" s="38">
        <f t="shared" si="23"/>
        <v>16.9853016017829</v>
      </c>
      <c r="AC110" s="38">
        <v>113.74</v>
      </c>
      <c r="AD110" s="38">
        <v>101.99</v>
      </c>
      <c r="AE110" s="38">
        <v>106.54</v>
      </c>
      <c r="AF110" s="38">
        <v>73.71</v>
      </c>
      <c r="AG110" s="38">
        <v>260.38</v>
      </c>
      <c r="AH110" s="38">
        <v>260.38</v>
      </c>
    </row>
    <row r="111" spans="1:34" ht="13.5">
      <c r="A111" s="49" t="s">
        <v>64</v>
      </c>
      <c r="B111" s="49">
        <v>1013011</v>
      </c>
      <c r="C111" s="49"/>
      <c r="D111" s="49">
        <v>1</v>
      </c>
      <c r="E111" s="48" t="s">
        <v>161</v>
      </c>
      <c r="F111" s="38">
        <v>93659402.32</v>
      </c>
      <c r="G111" s="38">
        <v>76675503.09</v>
      </c>
      <c r="H111" s="38">
        <v>34144840.41</v>
      </c>
      <c r="I111" s="38">
        <v>850000</v>
      </c>
      <c r="J111" s="38">
        <v>16983899.23</v>
      </c>
      <c r="K111" s="38">
        <v>16983899.23</v>
      </c>
      <c r="L111" s="38">
        <v>85952928.79</v>
      </c>
      <c r="M111" s="38">
        <v>71746192.56</v>
      </c>
      <c r="N111" s="38">
        <v>32234202.96</v>
      </c>
      <c r="O111" s="38">
        <v>798225.47</v>
      </c>
      <c r="P111" s="38">
        <v>14206736.23</v>
      </c>
      <c r="Q111" s="38">
        <v>14206736.23</v>
      </c>
      <c r="R111" s="38">
        <f t="shared" si="13"/>
        <v>91.77181004885149</v>
      </c>
      <c r="S111" s="38">
        <f t="shared" si="14"/>
        <v>93.57120549412753</v>
      </c>
      <c r="T111" s="38">
        <f t="shared" si="15"/>
        <v>94.40431577053022</v>
      </c>
      <c r="U111" s="38">
        <f t="shared" si="16"/>
        <v>93.9088788235294</v>
      </c>
      <c r="V111" s="38">
        <f t="shared" si="17"/>
        <v>83.64826025878394</v>
      </c>
      <c r="W111" s="38">
        <f t="shared" si="18"/>
        <v>83.64826025878394</v>
      </c>
      <c r="X111" s="38">
        <f t="shared" si="19"/>
        <v>83.47149255994537</v>
      </c>
      <c r="Y111" s="38">
        <f t="shared" si="20"/>
        <v>37.50215776678713</v>
      </c>
      <c r="Z111" s="38">
        <f t="shared" si="21"/>
        <v>0.9286774531560438</v>
      </c>
      <c r="AA111" s="38">
        <f t="shared" si="22"/>
        <v>16.52850744005462</v>
      </c>
      <c r="AB111" s="38">
        <f t="shared" si="23"/>
        <v>16.52850744005462</v>
      </c>
      <c r="AC111" s="38">
        <v>113.37</v>
      </c>
      <c r="AD111" s="38">
        <v>107.76</v>
      </c>
      <c r="AE111" s="38">
        <v>112.06</v>
      </c>
      <c r="AF111" s="38">
        <v>96</v>
      </c>
      <c r="AG111" s="38">
        <v>153.89</v>
      </c>
      <c r="AH111" s="38">
        <v>153.89</v>
      </c>
    </row>
    <row r="112" spans="1:34" ht="13.5">
      <c r="A112" s="49" t="s">
        <v>64</v>
      </c>
      <c r="B112" s="49">
        <v>1013023</v>
      </c>
      <c r="C112" s="49"/>
      <c r="D112" s="49">
        <v>3</v>
      </c>
      <c r="E112" s="48" t="s">
        <v>162</v>
      </c>
      <c r="F112" s="38">
        <v>59825090.32</v>
      </c>
      <c r="G112" s="38">
        <v>47017686.92</v>
      </c>
      <c r="H112" s="38">
        <v>17254051.47</v>
      </c>
      <c r="I112" s="38">
        <v>353000</v>
      </c>
      <c r="J112" s="38">
        <v>12807403.4</v>
      </c>
      <c r="K112" s="38">
        <v>12807403.4</v>
      </c>
      <c r="L112" s="38">
        <v>58464644.35</v>
      </c>
      <c r="M112" s="38">
        <v>45933371.17</v>
      </c>
      <c r="N112" s="38">
        <v>16998062.11</v>
      </c>
      <c r="O112" s="38">
        <v>326900.09</v>
      </c>
      <c r="P112" s="38">
        <v>12531273.18</v>
      </c>
      <c r="Q112" s="38">
        <v>12531273.18</v>
      </c>
      <c r="R112" s="38">
        <f t="shared" si="13"/>
        <v>97.72596085902575</v>
      </c>
      <c r="S112" s="38">
        <f t="shared" si="14"/>
        <v>97.69381307114288</v>
      </c>
      <c r="T112" s="38">
        <f t="shared" si="15"/>
        <v>98.51635217128513</v>
      </c>
      <c r="U112" s="38">
        <f t="shared" si="16"/>
        <v>92.60625779036828</v>
      </c>
      <c r="V112" s="38">
        <f t="shared" si="17"/>
        <v>97.84397967819145</v>
      </c>
      <c r="W112" s="38">
        <f t="shared" si="18"/>
        <v>97.84397967819145</v>
      </c>
      <c r="X112" s="38">
        <f t="shared" si="19"/>
        <v>78.56606617671147</v>
      </c>
      <c r="Y112" s="38">
        <f t="shared" si="20"/>
        <v>29.074087936361487</v>
      </c>
      <c r="Z112" s="38">
        <f t="shared" si="21"/>
        <v>0.55914150104635</v>
      </c>
      <c r="AA112" s="38">
        <f t="shared" si="22"/>
        <v>21.433933823288534</v>
      </c>
      <c r="AB112" s="38">
        <f t="shared" si="23"/>
        <v>21.433933823288534</v>
      </c>
      <c r="AC112" s="38">
        <v>111.45</v>
      </c>
      <c r="AD112" s="38">
        <v>104.25</v>
      </c>
      <c r="AE112" s="38">
        <v>105.76</v>
      </c>
      <c r="AF112" s="38">
        <v>109.72</v>
      </c>
      <c r="AG112" s="38">
        <v>149.21</v>
      </c>
      <c r="AH112" s="38">
        <v>149.21</v>
      </c>
    </row>
    <row r="113" spans="1:34" ht="13.5">
      <c r="A113" s="49" t="s">
        <v>64</v>
      </c>
      <c r="B113" s="49">
        <v>1013032</v>
      </c>
      <c r="C113" s="49"/>
      <c r="D113" s="49">
        <v>2</v>
      </c>
      <c r="E113" s="48" t="s">
        <v>163</v>
      </c>
      <c r="F113" s="38">
        <v>20010440.13</v>
      </c>
      <c r="G113" s="38">
        <v>17151240.03</v>
      </c>
      <c r="H113" s="38">
        <v>6926477.2</v>
      </c>
      <c r="I113" s="38">
        <v>90000</v>
      </c>
      <c r="J113" s="38">
        <v>2859200.1</v>
      </c>
      <c r="K113" s="38">
        <v>2859200.1</v>
      </c>
      <c r="L113" s="38">
        <v>19253077.71</v>
      </c>
      <c r="M113" s="38">
        <v>16412674.68</v>
      </c>
      <c r="N113" s="38">
        <v>6705252.22</v>
      </c>
      <c r="O113" s="38">
        <v>73005.07</v>
      </c>
      <c r="P113" s="38">
        <v>2840403.03</v>
      </c>
      <c r="Q113" s="38">
        <v>2840403.03</v>
      </c>
      <c r="R113" s="38">
        <f t="shared" si="13"/>
        <v>96.21516360919745</v>
      </c>
      <c r="S113" s="38">
        <f t="shared" si="14"/>
        <v>95.69380786049206</v>
      </c>
      <c r="T113" s="38">
        <f t="shared" si="15"/>
        <v>96.80609675579383</v>
      </c>
      <c r="U113" s="38">
        <f t="shared" si="16"/>
        <v>81.11674444444445</v>
      </c>
      <c r="V113" s="38">
        <f t="shared" si="17"/>
        <v>99.34257591834862</v>
      </c>
      <c r="W113" s="38">
        <f t="shared" si="18"/>
        <v>99.34257591834862</v>
      </c>
      <c r="X113" s="38">
        <f t="shared" si="19"/>
        <v>85.24701830645651</v>
      </c>
      <c r="Y113" s="38">
        <f t="shared" si="20"/>
        <v>34.82691090223621</v>
      </c>
      <c r="Z113" s="38">
        <f t="shared" si="21"/>
        <v>0.37918649215279154</v>
      </c>
      <c r="AA113" s="38">
        <f t="shared" si="22"/>
        <v>14.752981693543477</v>
      </c>
      <c r="AB113" s="38">
        <f t="shared" si="23"/>
        <v>14.752981693543477</v>
      </c>
      <c r="AC113" s="38">
        <v>112.73</v>
      </c>
      <c r="AD113" s="38">
        <v>102.31</v>
      </c>
      <c r="AE113" s="38">
        <v>106.41</v>
      </c>
      <c r="AF113" s="38">
        <v>86.65</v>
      </c>
      <c r="AG113" s="38">
        <v>274.12</v>
      </c>
      <c r="AH113" s="38">
        <v>274.12</v>
      </c>
    </row>
    <row r="114" spans="1:34" ht="13.5">
      <c r="A114" s="49" t="s">
        <v>64</v>
      </c>
      <c r="B114" s="49">
        <v>1013042</v>
      </c>
      <c r="C114" s="49"/>
      <c r="D114" s="49">
        <v>2</v>
      </c>
      <c r="E114" s="48" t="s">
        <v>161</v>
      </c>
      <c r="F114" s="38">
        <v>45787733.4</v>
      </c>
      <c r="G114" s="38">
        <v>35141587.52</v>
      </c>
      <c r="H114" s="38">
        <v>12747189.5</v>
      </c>
      <c r="I114" s="38">
        <v>75000</v>
      </c>
      <c r="J114" s="38">
        <v>10646145.88</v>
      </c>
      <c r="K114" s="38">
        <v>10646145.88</v>
      </c>
      <c r="L114" s="38">
        <v>41132025.23</v>
      </c>
      <c r="M114" s="38">
        <v>33302535</v>
      </c>
      <c r="N114" s="38">
        <v>12302612.43</v>
      </c>
      <c r="O114" s="38">
        <v>74683.63</v>
      </c>
      <c r="P114" s="38">
        <v>7829490.23</v>
      </c>
      <c r="Q114" s="38">
        <v>7829490.23</v>
      </c>
      <c r="R114" s="38">
        <f t="shared" si="13"/>
        <v>89.83197501975496</v>
      </c>
      <c r="S114" s="38">
        <f t="shared" si="14"/>
        <v>94.76673465888999</v>
      </c>
      <c r="T114" s="38">
        <f t="shared" si="15"/>
        <v>96.51235223262351</v>
      </c>
      <c r="U114" s="38">
        <f t="shared" si="16"/>
        <v>99.57817333333334</v>
      </c>
      <c r="V114" s="38">
        <f t="shared" si="17"/>
        <v>73.54295458893336</v>
      </c>
      <c r="W114" s="38">
        <f t="shared" si="18"/>
        <v>73.54295458893336</v>
      </c>
      <c r="X114" s="38">
        <f t="shared" si="19"/>
        <v>80.96497756621648</v>
      </c>
      <c r="Y114" s="38">
        <f t="shared" si="20"/>
        <v>29.91005757972497</v>
      </c>
      <c r="Z114" s="38">
        <f t="shared" si="21"/>
        <v>0.18157051490265266</v>
      </c>
      <c r="AA114" s="38">
        <f t="shared" si="22"/>
        <v>19.03502243378353</v>
      </c>
      <c r="AB114" s="38">
        <f t="shared" si="23"/>
        <v>19.03502243378353</v>
      </c>
      <c r="AC114" s="38">
        <v>120.04</v>
      </c>
      <c r="AD114" s="38">
        <v>107.81</v>
      </c>
      <c r="AE114" s="38">
        <v>110.74</v>
      </c>
      <c r="AF114" s="38">
        <v>159.89</v>
      </c>
      <c r="AG114" s="38">
        <v>231.81</v>
      </c>
      <c r="AH114" s="38">
        <v>231.81</v>
      </c>
    </row>
    <row r="115" spans="1:34" ht="13.5">
      <c r="A115" s="49" t="s">
        <v>64</v>
      </c>
      <c r="B115" s="49">
        <v>1013052</v>
      </c>
      <c r="C115" s="49"/>
      <c r="D115" s="49">
        <v>2</v>
      </c>
      <c r="E115" s="48" t="s">
        <v>164</v>
      </c>
      <c r="F115" s="38">
        <v>8455561.89</v>
      </c>
      <c r="G115" s="38">
        <v>8051212.39</v>
      </c>
      <c r="H115" s="38">
        <v>3444465.98</v>
      </c>
      <c r="I115" s="38">
        <v>45000</v>
      </c>
      <c r="J115" s="38">
        <v>404349.5</v>
      </c>
      <c r="K115" s="38">
        <v>404349.5</v>
      </c>
      <c r="L115" s="38">
        <v>7788892.02</v>
      </c>
      <c r="M115" s="38">
        <v>7578326.69</v>
      </c>
      <c r="N115" s="38">
        <v>3169996.96</v>
      </c>
      <c r="O115" s="38">
        <v>39630.92</v>
      </c>
      <c r="P115" s="38">
        <v>210565.33</v>
      </c>
      <c r="Q115" s="38">
        <v>210565.33</v>
      </c>
      <c r="R115" s="38">
        <f t="shared" si="13"/>
        <v>92.11560534151562</v>
      </c>
      <c r="S115" s="38">
        <f t="shared" si="14"/>
        <v>94.12652806691143</v>
      </c>
      <c r="T115" s="38">
        <f t="shared" si="15"/>
        <v>92.03159440117332</v>
      </c>
      <c r="U115" s="38">
        <f t="shared" si="16"/>
        <v>88.06871111111111</v>
      </c>
      <c r="V115" s="38">
        <f t="shared" si="17"/>
        <v>52.07508108702991</v>
      </c>
      <c r="W115" s="38">
        <f t="shared" si="18"/>
        <v>52.07508108702991</v>
      </c>
      <c r="X115" s="38">
        <f t="shared" si="19"/>
        <v>97.29659456750308</v>
      </c>
      <c r="Y115" s="38">
        <f t="shared" si="20"/>
        <v>40.69894603571613</v>
      </c>
      <c r="Z115" s="38">
        <f t="shared" si="21"/>
        <v>0.5088133189963007</v>
      </c>
      <c r="AA115" s="38">
        <f t="shared" si="22"/>
        <v>2.7034054324969317</v>
      </c>
      <c r="AB115" s="38">
        <f t="shared" si="23"/>
        <v>2.7034054324969317</v>
      </c>
      <c r="AC115" s="38">
        <v>98.83</v>
      </c>
      <c r="AD115" s="38">
        <v>99.63</v>
      </c>
      <c r="AE115" s="38">
        <v>101.48</v>
      </c>
      <c r="AF115" s="38">
        <v>96.09</v>
      </c>
      <c r="AG115" s="38">
        <v>76.61</v>
      </c>
      <c r="AH115" s="38">
        <v>76.61</v>
      </c>
    </row>
    <row r="116" spans="1:34" ht="13.5">
      <c r="A116" s="49" t="s">
        <v>64</v>
      </c>
      <c r="B116" s="49">
        <v>1013062</v>
      </c>
      <c r="C116" s="49"/>
      <c r="D116" s="49">
        <v>2</v>
      </c>
      <c r="E116" s="48" t="s">
        <v>165</v>
      </c>
      <c r="F116" s="38">
        <v>25736463.85</v>
      </c>
      <c r="G116" s="38">
        <v>23297235.35</v>
      </c>
      <c r="H116" s="38">
        <v>9234290.24</v>
      </c>
      <c r="I116" s="38">
        <v>268000</v>
      </c>
      <c r="J116" s="38">
        <v>2439228.5</v>
      </c>
      <c r="K116" s="38">
        <v>2439228.5</v>
      </c>
      <c r="L116" s="38">
        <v>24811070.92</v>
      </c>
      <c r="M116" s="38">
        <v>22482471.91</v>
      </c>
      <c r="N116" s="38">
        <v>9075087.85</v>
      </c>
      <c r="O116" s="38">
        <v>257567.35</v>
      </c>
      <c r="P116" s="38">
        <v>2328599.01</v>
      </c>
      <c r="Q116" s="38">
        <v>2328599.01</v>
      </c>
      <c r="R116" s="38">
        <f t="shared" si="13"/>
        <v>96.40435090308648</v>
      </c>
      <c r="S116" s="38">
        <f t="shared" si="14"/>
        <v>96.50274623679758</v>
      </c>
      <c r="T116" s="38">
        <f t="shared" si="15"/>
        <v>98.27596506215079</v>
      </c>
      <c r="U116" s="38">
        <f t="shared" si="16"/>
        <v>96.10722014925373</v>
      </c>
      <c r="V116" s="38">
        <f t="shared" si="17"/>
        <v>95.46457045742126</v>
      </c>
      <c r="W116" s="38">
        <f t="shared" si="18"/>
        <v>95.46457045742126</v>
      </c>
      <c r="X116" s="38">
        <f t="shared" si="19"/>
        <v>90.61467754653452</v>
      </c>
      <c r="Y116" s="38">
        <f t="shared" si="20"/>
        <v>36.5767680051434</v>
      </c>
      <c r="Z116" s="38">
        <f t="shared" si="21"/>
        <v>1.038114601463563</v>
      </c>
      <c r="AA116" s="38">
        <f t="shared" si="22"/>
        <v>9.385322453465461</v>
      </c>
      <c r="AB116" s="38">
        <f t="shared" si="23"/>
        <v>9.385322453465461</v>
      </c>
      <c r="AC116" s="38">
        <v>105.65</v>
      </c>
      <c r="AD116" s="38">
        <v>101.58</v>
      </c>
      <c r="AE116" s="38">
        <v>104.86</v>
      </c>
      <c r="AF116" s="38">
        <v>98.8</v>
      </c>
      <c r="AG116" s="38">
        <v>172.18</v>
      </c>
      <c r="AH116" s="38">
        <v>172.18</v>
      </c>
    </row>
    <row r="117" spans="1:34" ht="13.5">
      <c r="A117" s="49" t="s">
        <v>64</v>
      </c>
      <c r="B117" s="49">
        <v>1014011</v>
      </c>
      <c r="C117" s="49"/>
      <c r="D117" s="49">
        <v>1</v>
      </c>
      <c r="E117" s="48" t="s">
        <v>166</v>
      </c>
      <c r="F117" s="38">
        <v>201487787.65</v>
      </c>
      <c r="G117" s="38">
        <v>156602318.59</v>
      </c>
      <c r="H117" s="38">
        <v>55615024.1</v>
      </c>
      <c r="I117" s="38">
        <v>1571622</v>
      </c>
      <c r="J117" s="38">
        <v>44885469.06</v>
      </c>
      <c r="K117" s="38">
        <v>44885469.06</v>
      </c>
      <c r="L117" s="38">
        <v>179249370.34</v>
      </c>
      <c r="M117" s="38">
        <v>140935207.79</v>
      </c>
      <c r="N117" s="38">
        <v>51409307.5</v>
      </c>
      <c r="O117" s="38">
        <v>766927.68</v>
      </c>
      <c r="P117" s="38">
        <v>38314162.55</v>
      </c>
      <c r="Q117" s="38">
        <v>38314162.55</v>
      </c>
      <c r="R117" s="38">
        <f t="shared" si="13"/>
        <v>88.96289568247686</v>
      </c>
      <c r="S117" s="38">
        <f t="shared" si="14"/>
        <v>89.99560738240535</v>
      </c>
      <c r="T117" s="38">
        <f t="shared" si="15"/>
        <v>92.43780494918458</v>
      </c>
      <c r="U117" s="38">
        <f t="shared" si="16"/>
        <v>48.79848207775153</v>
      </c>
      <c r="V117" s="38">
        <f t="shared" si="17"/>
        <v>85.3598354932731</v>
      </c>
      <c r="W117" s="38">
        <f t="shared" si="18"/>
        <v>85.3598354932731</v>
      </c>
      <c r="X117" s="38">
        <f t="shared" si="19"/>
        <v>78.62521777492118</v>
      </c>
      <c r="Y117" s="38">
        <f t="shared" si="20"/>
        <v>28.680328082875207</v>
      </c>
      <c r="Z117" s="38">
        <f t="shared" si="21"/>
        <v>0.4278551598509342</v>
      </c>
      <c r="AA117" s="38">
        <f t="shared" si="22"/>
        <v>21.374782225078803</v>
      </c>
      <c r="AB117" s="38">
        <f t="shared" si="23"/>
        <v>21.374782225078803</v>
      </c>
      <c r="AC117" s="38">
        <v>112.47</v>
      </c>
      <c r="AD117" s="38">
        <v>104.78</v>
      </c>
      <c r="AE117" s="38">
        <v>106.4</v>
      </c>
      <c r="AF117" s="38">
        <v>93.68</v>
      </c>
      <c r="AG117" s="38">
        <v>154.06</v>
      </c>
      <c r="AH117" s="38">
        <v>154.06</v>
      </c>
    </row>
    <row r="118" spans="1:34" ht="13.5">
      <c r="A118" s="49" t="s">
        <v>64</v>
      </c>
      <c r="B118" s="49">
        <v>1014023</v>
      </c>
      <c r="C118" s="49"/>
      <c r="D118" s="49">
        <v>3</v>
      </c>
      <c r="E118" s="48" t="s">
        <v>167</v>
      </c>
      <c r="F118" s="38">
        <v>65641773.32</v>
      </c>
      <c r="G118" s="38">
        <v>57511342.17</v>
      </c>
      <c r="H118" s="38">
        <v>23142900.19</v>
      </c>
      <c r="I118" s="38">
        <v>475000</v>
      </c>
      <c r="J118" s="38">
        <v>8130431.15</v>
      </c>
      <c r="K118" s="38">
        <v>8130431.15</v>
      </c>
      <c r="L118" s="38">
        <v>61200838.04</v>
      </c>
      <c r="M118" s="38">
        <v>55503961.71</v>
      </c>
      <c r="N118" s="38">
        <v>22399588.04</v>
      </c>
      <c r="O118" s="38">
        <v>381725.59</v>
      </c>
      <c r="P118" s="38">
        <v>5696876.33</v>
      </c>
      <c r="Q118" s="38">
        <v>5696876.33</v>
      </c>
      <c r="R118" s="38">
        <f t="shared" si="13"/>
        <v>93.23458972025223</v>
      </c>
      <c r="S118" s="38">
        <f t="shared" si="14"/>
        <v>96.50959204870179</v>
      </c>
      <c r="T118" s="38">
        <f t="shared" si="15"/>
        <v>96.78816335075763</v>
      </c>
      <c r="U118" s="38">
        <f t="shared" si="16"/>
        <v>80.36328210526317</v>
      </c>
      <c r="V118" s="38">
        <f t="shared" si="17"/>
        <v>70.06856370710426</v>
      </c>
      <c r="W118" s="38">
        <f t="shared" si="18"/>
        <v>70.06856370710426</v>
      </c>
      <c r="X118" s="38">
        <f t="shared" si="19"/>
        <v>90.69150601127946</v>
      </c>
      <c r="Y118" s="38">
        <f t="shared" si="20"/>
        <v>36.60013286968382</v>
      </c>
      <c r="Z118" s="38">
        <f t="shared" si="21"/>
        <v>0.6237260832123077</v>
      </c>
      <c r="AA118" s="38">
        <f t="shared" si="22"/>
        <v>9.308493988720551</v>
      </c>
      <c r="AB118" s="38">
        <f t="shared" si="23"/>
        <v>9.308493988720551</v>
      </c>
      <c r="AC118" s="38">
        <v>109.32</v>
      </c>
      <c r="AD118" s="38">
        <v>104.64</v>
      </c>
      <c r="AE118" s="38">
        <v>111</v>
      </c>
      <c r="AF118" s="38">
        <v>95.1</v>
      </c>
      <c r="AG118" s="38">
        <v>193.72</v>
      </c>
      <c r="AH118" s="38">
        <v>193.72</v>
      </c>
    </row>
    <row r="119" spans="1:34" ht="13.5">
      <c r="A119" s="49" t="s">
        <v>64</v>
      </c>
      <c r="B119" s="49">
        <v>1014032</v>
      </c>
      <c r="C119" s="49"/>
      <c r="D119" s="49">
        <v>2</v>
      </c>
      <c r="E119" s="48" t="s">
        <v>168</v>
      </c>
      <c r="F119" s="38">
        <v>25065214.29</v>
      </c>
      <c r="G119" s="38">
        <v>21821547.68</v>
      </c>
      <c r="H119" s="38">
        <v>7598178.26</v>
      </c>
      <c r="I119" s="38">
        <v>98000</v>
      </c>
      <c r="J119" s="38">
        <v>3243666.61</v>
      </c>
      <c r="K119" s="38">
        <v>3243666.61</v>
      </c>
      <c r="L119" s="38">
        <v>23542082.22</v>
      </c>
      <c r="M119" s="38">
        <v>21345479.58</v>
      </c>
      <c r="N119" s="38">
        <v>7447500.61</v>
      </c>
      <c r="O119" s="38">
        <v>71654.36</v>
      </c>
      <c r="P119" s="38">
        <v>2196602.64</v>
      </c>
      <c r="Q119" s="38">
        <v>2196602.64</v>
      </c>
      <c r="R119" s="38">
        <f t="shared" si="13"/>
        <v>93.92332316660996</v>
      </c>
      <c r="S119" s="38">
        <f t="shared" si="14"/>
        <v>97.8183577673717</v>
      </c>
      <c r="T119" s="38">
        <f t="shared" si="15"/>
        <v>98.0169239935679</v>
      </c>
      <c r="U119" s="38">
        <f t="shared" si="16"/>
        <v>73.11669387755101</v>
      </c>
      <c r="V119" s="38">
        <f t="shared" si="17"/>
        <v>67.71974139475451</v>
      </c>
      <c r="W119" s="38">
        <f t="shared" si="18"/>
        <v>67.71974139475451</v>
      </c>
      <c r="X119" s="38">
        <f t="shared" si="19"/>
        <v>90.66946322133778</v>
      </c>
      <c r="Y119" s="38">
        <f t="shared" si="20"/>
        <v>31.634842408599834</v>
      </c>
      <c r="Z119" s="38">
        <f t="shared" si="21"/>
        <v>0.30436713002015847</v>
      </c>
      <c r="AA119" s="38">
        <f t="shared" si="22"/>
        <v>9.330536778662225</v>
      </c>
      <c r="AB119" s="38">
        <f t="shared" si="23"/>
        <v>9.330536778662225</v>
      </c>
      <c r="AC119" s="38">
        <v>106.86</v>
      </c>
      <c r="AD119" s="38">
        <v>108.02</v>
      </c>
      <c r="AE119" s="38">
        <v>110.9</v>
      </c>
      <c r="AF119" s="38">
        <v>95.46</v>
      </c>
      <c r="AG119" s="38">
        <v>96.72</v>
      </c>
      <c r="AH119" s="38">
        <v>96.72</v>
      </c>
    </row>
    <row r="120" spans="1:34" ht="13.5">
      <c r="A120" s="49" t="s">
        <v>64</v>
      </c>
      <c r="B120" s="49">
        <v>1014042</v>
      </c>
      <c r="C120" s="49"/>
      <c r="D120" s="49">
        <v>2</v>
      </c>
      <c r="E120" s="48" t="s">
        <v>169</v>
      </c>
      <c r="F120" s="38">
        <v>30955174.58</v>
      </c>
      <c r="G120" s="38">
        <v>23233658.76</v>
      </c>
      <c r="H120" s="38">
        <v>9352028.26</v>
      </c>
      <c r="I120" s="38">
        <v>105000</v>
      </c>
      <c r="J120" s="38">
        <v>7721515.82</v>
      </c>
      <c r="K120" s="38">
        <v>7721515.82</v>
      </c>
      <c r="L120" s="38">
        <v>30190100.17</v>
      </c>
      <c r="M120" s="38">
        <v>22736258.59</v>
      </c>
      <c r="N120" s="38">
        <v>9270836.54</v>
      </c>
      <c r="O120" s="38">
        <v>101433.72</v>
      </c>
      <c r="P120" s="38">
        <v>7453841.58</v>
      </c>
      <c r="Q120" s="38">
        <v>7453841.58</v>
      </c>
      <c r="R120" s="38">
        <f t="shared" si="13"/>
        <v>97.52844420882604</v>
      </c>
      <c r="S120" s="38">
        <f t="shared" si="14"/>
        <v>97.85913972853753</v>
      </c>
      <c r="T120" s="38">
        <f t="shared" si="15"/>
        <v>99.13182768761222</v>
      </c>
      <c r="U120" s="38">
        <f t="shared" si="16"/>
        <v>96.60354285714286</v>
      </c>
      <c r="V120" s="38">
        <f t="shared" si="17"/>
        <v>96.53339776489636</v>
      </c>
      <c r="W120" s="38">
        <f t="shared" si="18"/>
        <v>96.53339776489636</v>
      </c>
      <c r="X120" s="38">
        <f t="shared" si="19"/>
        <v>75.31031186373171</v>
      </c>
      <c r="Y120" s="38">
        <f t="shared" si="20"/>
        <v>30.708200661130824</v>
      </c>
      <c r="Z120" s="38">
        <f t="shared" si="21"/>
        <v>0.33598338339001277</v>
      </c>
      <c r="AA120" s="38">
        <f t="shared" si="22"/>
        <v>24.689688136268277</v>
      </c>
      <c r="AB120" s="38">
        <f t="shared" si="23"/>
        <v>24.689688136268277</v>
      </c>
      <c r="AC120" s="38">
        <v>125.67</v>
      </c>
      <c r="AD120" s="38">
        <v>105.55</v>
      </c>
      <c r="AE120" s="38">
        <v>109.88</v>
      </c>
      <c r="AF120" s="38">
        <v>86.61</v>
      </c>
      <c r="AG120" s="38">
        <v>300.27</v>
      </c>
      <c r="AH120" s="38">
        <v>300.27</v>
      </c>
    </row>
    <row r="121" spans="1:34" ht="13.5">
      <c r="A121" s="49" t="s">
        <v>64</v>
      </c>
      <c r="B121" s="49">
        <v>1014052</v>
      </c>
      <c r="C121" s="49"/>
      <c r="D121" s="49">
        <v>2</v>
      </c>
      <c r="E121" s="48" t="s">
        <v>170</v>
      </c>
      <c r="F121" s="38">
        <v>27607597.2</v>
      </c>
      <c r="G121" s="38">
        <v>23684351.44</v>
      </c>
      <c r="H121" s="38">
        <v>8662049.66</v>
      </c>
      <c r="I121" s="38">
        <v>169536.74</v>
      </c>
      <c r="J121" s="38">
        <v>3923245.76</v>
      </c>
      <c r="K121" s="38">
        <v>3923245.76</v>
      </c>
      <c r="L121" s="38">
        <v>26781460.95</v>
      </c>
      <c r="M121" s="38">
        <v>22951809.09</v>
      </c>
      <c r="N121" s="38">
        <v>8530948.33</v>
      </c>
      <c r="O121" s="38">
        <v>158718.55</v>
      </c>
      <c r="P121" s="38">
        <v>3829651.86</v>
      </c>
      <c r="Q121" s="38">
        <v>3829651.86</v>
      </c>
      <c r="R121" s="38">
        <f t="shared" si="13"/>
        <v>97.00757641450956</v>
      </c>
      <c r="S121" s="38">
        <f t="shared" si="14"/>
        <v>96.90706181313107</v>
      </c>
      <c r="T121" s="38">
        <f t="shared" si="15"/>
        <v>98.48648604953854</v>
      </c>
      <c r="U121" s="38">
        <f t="shared" si="16"/>
        <v>93.61897014181115</v>
      </c>
      <c r="V121" s="38">
        <f t="shared" si="17"/>
        <v>97.61437580703586</v>
      </c>
      <c r="W121" s="38">
        <f t="shared" si="18"/>
        <v>97.61437580703586</v>
      </c>
      <c r="X121" s="38">
        <f t="shared" si="19"/>
        <v>85.70036239938584</v>
      </c>
      <c r="Y121" s="38">
        <f t="shared" si="20"/>
        <v>31.85393188940277</v>
      </c>
      <c r="Z121" s="38">
        <f t="shared" si="21"/>
        <v>0.5926433598836213</v>
      </c>
      <c r="AA121" s="38">
        <f t="shared" si="22"/>
        <v>14.299637600614169</v>
      </c>
      <c r="AB121" s="38">
        <f t="shared" si="23"/>
        <v>14.299637600614169</v>
      </c>
      <c r="AC121" s="38">
        <v>98.42</v>
      </c>
      <c r="AD121" s="38">
        <v>101.65</v>
      </c>
      <c r="AE121" s="38">
        <v>102.69</v>
      </c>
      <c r="AF121" s="38">
        <v>117.48</v>
      </c>
      <c r="AG121" s="38">
        <v>82.69</v>
      </c>
      <c r="AH121" s="38">
        <v>82.69</v>
      </c>
    </row>
    <row r="122" spans="1:34" ht="13.5">
      <c r="A122" s="49" t="s">
        <v>64</v>
      </c>
      <c r="B122" s="49">
        <v>1014062</v>
      </c>
      <c r="C122" s="49"/>
      <c r="D122" s="49">
        <v>2</v>
      </c>
      <c r="E122" s="48" t="s">
        <v>171</v>
      </c>
      <c r="F122" s="38">
        <v>25485243.32</v>
      </c>
      <c r="G122" s="38">
        <v>23070840.71</v>
      </c>
      <c r="H122" s="38">
        <v>9342147.26</v>
      </c>
      <c r="I122" s="38">
        <v>40000</v>
      </c>
      <c r="J122" s="38">
        <v>2414402.61</v>
      </c>
      <c r="K122" s="38">
        <v>2414402.61</v>
      </c>
      <c r="L122" s="38">
        <v>23772118.94</v>
      </c>
      <c r="M122" s="38">
        <v>21499948.32</v>
      </c>
      <c r="N122" s="38">
        <v>8896862.77</v>
      </c>
      <c r="O122" s="38">
        <v>29741.18</v>
      </c>
      <c r="P122" s="38">
        <v>2272170.62</v>
      </c>
      <c r="Q122" s="38">
        <v>2272170.62</v>
      </c>
      <c r="R122" s="38">
        <f t="shared" si="13"/>
        <v>93.27797518552396</v>
      </c>
      <c r="S122" s="38">
        <f t="shared" si="14"/>
        <v>93.19100500174187</v>
      </c>
      <c r="T122" s="38">
        <f t="shared" si="15"/>
        <v>95.23359590030697</v>
      </c>
      <c r="U122" s="38">
        <f t="shared" si="16"/>
        <v>74.35294999999999</v>
      </c>
      <c r="V122" s="38">
        <f t="shared" si="17"/>
        <v>94.10901937353357</v>
      </c>
      <c r="W122" s="38">
        <f t="shared" si="18"/>
        <v>94.10901937353357</v>
      </c>
      <c r="X122" s="38">
        <f t="shared" si="19"/>
        <v>90.44186752668165</v>
      </c>
      <c r="Y122" s="38">
        <f t="shared" si="20"/>
        <v>37.42561945132182</v>
      </c>
      <c r="Z122" s="38">
        <f t="shared" si="21"/>
        <v>0.1251095035956437</v>
      </c>
      <c r="AA122" s="38">
        <f t="shared" si="22"/>
        <v>9.558132473318341</v>
      </c>
      <c r="AB122" s="38">
        <f t="shared" si="23"/>
        <v>9.558132473318341</v>
      </c>
      <c r="AC122" s="38">
        <v>100.25</v>
      </c>
      <c r="AD122" s="38">
        <v>101.99</v>
      </c>
      <c r="AE122" s="38">
        <v>105.56</v>
      </c>
      <c r="AF122" s="38">
        <v>76.37</v>
      </c>
      <c r="AG122" s="38">
        <v>86.33</v>
      </c>
      <c r="AH122" s="38">
        <v>86.33</v>
      </c>
    </row>
    <row r="123" spans="1:34" ht="13.5">
      <c r="A123" s="49" t="s">
        <v>64</v>
      </c>
      <c r="B123" s="49">
        <v>1014072</v>
      </c>
      <c r="C123" s="49"/>
      <c r="D123" s="49">
        <v>2</v>
      </c>
      <c r="E123" s="48" t="s">
        <v>172</v>
      </c>
      <c r="F123" s="38">
        <v>14365920.39</v>
      </c>
      <c r="G123" s="38">
        <v>12599365.26</v>
      </c>
      <c r="H123" s="38">
        <v>5141834.82</v>
      </c>
      <c r="I123" s="38">
        <v>3000</v>
      </c>
      <c r="J123" s="38">
        <v>1766555.13</v>
      </c>
      <c r="K123" s="38">
        <v>1766555.13</v>
      </c>
      <c r="L123" s="38">
        <v>13705717.46</v>
      </c>
      <c r="M123" s="38">
        <v>11939162.33</v>
      </c>
      <c r="N123" s="38">
        <v>4905206.23</v>
      </c>
      <c r="O123" s="38">
        <v>2853.68</v>
      </c>
      <c r="P123" s="38">
        <v>1766555.13</v>
      </c>
      <c r="Q123" s="38">
        <v>1766555.13</v>
      </c>
      <c r="R123" s="38">
        <f t="shared" si="13"/>
        <v>95.40438125732923</v>
      </c>
      <c r="S123" s="38">
        <f t="shared" si="14"/>
        <v>94.76003023663432</v>
      </c>
      <c r="T123" s="38">
        <f t="shared" si="15"/>
        <v>95.39797371398252</v>
      </c>
      <c r="U123" s="38">
        <f t="shared" si="16"/>
        <v>95.12266666666666</v>
      </c>
      <c r="V123" s="38">
        <f t="shared" si="17"/>
        <v>100</v>
      </c>
      <c r="W123" s="38">
        <f t="shared" si="18"/>
        <v>100</v>
      </c>
      <c r="X123" s="38">
        <f t="shared" si="19"/>
        <v>87.11081608711346</v>
      </c>
      <c r="Y123" s="38">
        <f t="shared" si="20"/>
        <v>35.78948890720822</v>
      </c>
      <c r="Z123" s="38">
        <f t="shared" si="21"/>
        <v>0.02082109169642842</v>
      </c>
      <c r="AA123" s="38">
        <f t="shared" si="22"/>
        <v>12.889183912886526</v>
      </c>
      <c r="AB123" s="38">
        <f t="shared" si="23"/>
        <v>12.889183912886526</v>
      </c>
      <c r="AC123" s="38">
        <v>103.18</v>
      </c>
      <c r="AD123" s="38">
        <v>100.88</v>
      </c>
      <c r="AE123" s="38">
        <v>107.19</v>
      </c>
      <c r="AF123" s="38">
        <v>42.04</v>
      </c>
      <c r="AG123" s="38">
        <v>122.03</v>
      </c>
      <c r="AH123" s="38">
        <v>122.03</v>
      </c>
    </row>
    <row r="124" spans="1:34" ht="13.5">
      <c r="A124" s="49" t="s">
        <v>64</v>
      </c>
      <c r="B124" s="49">
        <v>1014082</v>
      </c>
      <c r="C124" s="49"/>
      <c r="D124" s="49">
        <v>2</v>
      </c>
      <c r="E124" s="48" t="s">
        <v>166</v>
      </c>
      <c r="F124" s="38">
        <v>48104350.95</v>
      </c>
      <c r="G124" s="38">
        <v>40955467.15</v>
      </c>
      <c r="H124" s="38">
        <v>15645805.16</v>
      </c>
      <c r="I124" s="38">
        <v>180000</v>
      </c>
      <c r="J124" s="38">
        <v>7148883.8</v>
      </c>
      <c r="K124" s="38">
        <v>6658383.8</v>
      </c>
      <c r="L124" s="38">
        <v>45509366.55</v>
      </c>
      <c r="M124" s="38">
        <v>38537492.79</v>
      </c>
      <c r="N124" s="38">
        <v>15229624.44</v>
      </c>
      <c r="O124" s="38">
        <v>164817.81</v>
      </c>
      <c r="P124" s="38">
        <v>6971873.76</v>
      </c>
      <c r="Q124" s="38">
        <v>6481373.76</v>
      </c>
      <c r="R124" s="38">
        <f t="shared" si="13"/>
        <v>94.60551000324845</v>
      </c>
      <c r="S124" s="38">
        <f t="shared" si="14"/>
        <v>94.09608892716537</v>
      </c>
      <c r="T124" s="38">
        <f t="shared" si="15"/>
        <v>97.33998528203581</v>
      </c>
      <c r="U124" s="38">
        <f t="shared" si="16"/>
        <v>91.56545</v>
      </c>
      <c r="V124" s="38">
        <f t="shared" si="17"/>
        <v>97.52394856383034</v>
      </c>
      <c r="W124" s="38">
        <f t="shared" si="18"/>
        <v>97.34154645756527</v>
      </c>
      <c r="X124" s="38">
        <f t="shared" si="19"/>
        <v>84.6803542028207</v>
      </c>
      <c r="Y124" s="38">
        <f t="shared" si="20"/>
        <v>33.46481305835711</v>
      </c>
      <c r="Z124" s="38">
        <f t="shared" si="21"/>
        <v>0.3621623909419148</v>
      </c>
      <c r="AA124" s="38">
        <f t="shared" si="22"/>
        <v>15.319645797179307</v>
      </c>
      <c r="AB124" s="38">
        <f t="shared" si="23"/>
        <v>14.241845693191701</v>
      </c>
      <c r="AC124" s="38">
        <v>116.56</v>
      </c>
      <c r="AD124" s="38">
        <v>107.99</v>
      </c>
      <c r="AE124" s="38">
        <v>112.63</v>
      </c>
      <c r="AF124" s="38">
        <v>148.45</v>
      </c>
      <c r="AG124" s="38">
        <v>207.75</v>
      </c>
      <c r="AH124" s="38">
        <v>227.07</v>
      </c>
    </row>
    <row r="125" spans="1:34" ht="13.5">
      <c r="A125" s="49" t="s">
        <v>64</v>
      </c>
      <c r="B125" s="49">
        <v>1014093</v>
      </c>
      <c r="C125" s="49"/>
      <c r="D125" s="49">
        <v>3</v>
      </c>
      <c r="E125" s="48" t="s">
        <v>173</v>
      </c>
      <c r="F125" s="38">
        <v>62813513.35</v>
      </c>
      <c r="G125" s="38">
        <v>48697761.09</v>
      </c>
      <c r="H125" s="38">
        <v>18069558.61</v>
      </c>
      <c r="I125" s="38">
        <v>214070</v>
      </c>
      <c r="J125" s="38">
        <v>14115752.26</v>
      </c>
      <c r="K125" s="38">
        <v>14115752.26</v>
      </c>
      <c r="L125" s="38">
        <v>59349869.23</v>
      </c>
      <c r="M125" s="38">
        <v>46725746.6</v>
      </c>
      <c r="N125" s="38">
        <v>17785203.35</v>
      </c>
      <c r="O125" s="38">
        <v>158061.68</v>
      </c>
      <c r="P125" s="38">
        <v>12624122.63</v>
      </c>
      <c r="Q125" s="38">
        <v>12624122.63</v>
      </c>
      <c r="R125" s="38">
        <f t="shared" si="13"/>
        <v>94.48582966423099</v>
      </c>
      <c r="S125" s="38">
        <f t="shared" si="14"/>
        <v>95.95050276263122</v>
      </c>
      <c r="T125" s="38">
        <f t="shared" si="15"/>
        <v>98.42632979511392</v>
      </c>
      <c r="U125" s="38">
        <f t="shared" si="16"/>
        <v>73.83644602232914</v>
      </c>
      <c r="V125" s="38">
        <f t="shared" si="17"/>
        <v>89.4328718546099</v>
      </c>
      <c r="W125" s="38">
        <f t="shared" si="18"/>
        <v>89.4328718546099</v>
      </c>
      <c r="X125" s="38">
        <f t="shared" si="19"/>
        <v>78.72931685649142</v>
      </c>
      <c r="Y125" s="38">
        <f t="shared" si="20"/>
        <v>29.9667102568947</v>
      </c>
      <c r="Z125" s="38">
        <f t="shared" si="21"/>
        <v>0.2663218673447446</v>
      </c>
      <c r="AA125" s="38">
        <f t="shared" si="22"/>
        <v>21.270683143508588</v>
      </c>
      <c r="AB125" s="38">
        <f t="shared" si="23"/>
        <v>21.270683143508588</v>
      </c>
      <c r="AC125" s="38">
        <v>108.04</v>
      </c>
      <c r="AD125" s="38">
        <v>103.82</v>
      </c>
      <c r="AE125" s="38">
        <v>109.95</v>
      </c>
      <c r="AF125" s="38">
        <v>125.99</v>
      </c>
      <c r="AG125" s="38">
        <v>127.2</v>
      </c>
      <c r="AH125" s="38">
        <v>127.2</v>
      </c>
    </row>
    <row r="126" spans="1:34" ht="13.5">
      <c r="A126" s="49" t="s">
        <v>64</v>
      </c>
      <c r="B126" s="49">
        <v>1014102</v>
      </c>
      <c r="C126" s="49"/>
      <c r="D126" s="49">
        <v>2</v>
      </c>
      <c r="E126" s="48" t="s">
        <v>174</v>
      </c>
      <c r="F126" s="38">
        <v>33462346.68</v>
      </c>
      <c r="G126" s="38">
        <v>22223899.68</v>
      </c>
      <c r="H126" s="38">
        <v>9501265.08</v>
      </c>
      <c r="I126" s="38">
        <v>70000</v>
      </c>
      <c r="J126" s="38">
        <v>11238447</v>
      </c>
      <c r="K126" s="38">
        <v>10885647</v>
      </c>
      <c r="L126" s="38">
        <v>32837941.71</v>
      </c>
      <c r="M126" s="38">
        <v>21614391.74</v>
      </c>
      <c r="N126" s="38">
        <v>9378835.06</v>
      </c>
      <c r="O126" s="38">
        <v>67624.96</v>
      </c>
      <c r="P126" s="38">
        <v>11223549.97</v>
      </c>
      <c r="Q126" s="38">
        <v>10870749.97</v>
      </c>
      <c r="R126" s="38">
        <f t="shared" si="13"/>
        <v>98.13400722916663</v>
      </c>
      <c r="S126" s="38">
        <f t="shared" si="14"/>
        <v>97.25742129519908</v>
      </c>
      <c r="T126" s="38">
        <f t="shared" si="15"/>
        <v>98.71143454088327</v>
      </c>
      <c r="U126" s="38">
        <f t="shared" si="16"/>
        <v>96.60708571428572</v>
      </c>
      <c r="V126" s="38">
        <f t="shared" si="17"/>
        <v>99.86744583126122</v>
      </c>
      <c r="W126" s="38">
        <f t="shared" si="18"/>
        <v>99.86314979715951</v>
      </c>
      <c r="X126" s="38">
        <f t="shared" si="19"/>
        <v>65.8213962704546</v>
      </c>
      <c r="Y126" s="38">
        <f t="shared" si="20"/>
        <v>28.560971155947644</v>
      </c>
      <c r="Z126" s="38">
        <f t="shared" si="21"/>
        <v>0.20593544076913461</v>
      </c>
      <c r="AA126" s="38">
        <f t="shared" si="22"/>
        <v>34.17860372954539</v>
      </c>
      <c r="AB126" s="38">
        <f t="shared" si="23"/>
        <v>33.10423675759671</v>
      </c>
      <c r="AC126" s="38">
        <v>112.15</v>
      </c>
      <c r="AD126" s="38">
        <v>101.16</v>
      </c>
      <c r="AE126" s="38">
        <v>110.8</v>
      </c>
      <c r="AF126" s="38">
        <v>80.89</v>
      </c>
      <c r="AG126" s="38">
        <v>141.81</v>
      </c>
      <c r="AH126" s="38">
        <v>142.69</v>
      </c>
    </row>
    <row r="127" spans="1:34" ht="13.5">
      <c r="A127" s="49" t="s">
        <v>64</v>
      </c>
      <c r="B127" s="49">
        <v>1014113</v>
      </c>
      <c r="C127" s="49"/>
      <c r="D127" s="49">
        <v>3</v>
      </c>
      <c r="E127" s="48" t="s">
        <v>175</v>
      </c>
      <c r="F127" s="38">
        <v>33010318.7</v>
      </c>
      <c r="G127" s="38">
        <v>30917678.82</v>
      </c>
      <c r="H127" s="38">
        <v>11869855.11</v>
      </c>
      <c r="I127" s="38">
        <v>400000</v>
      </c>
      <c r="J127" s="38">
        <v>2092639.88</v>
      </c>
      <c r="K127" s="38">
        <v>2092639.88</v>
      </c>
      <c r="L127" s="38">
        <v>31690427.97</v>
      </c>
      <c r="M127" s="38">
        <v>29836857.1</v>
      </c>
      <c r="N127" s="38">
        <v>11636607.7</v>
      </c>
      <c r="O127" s="38">
        <v>311098.47</v>
      </c>
      <c r="P127" s="38">
        <v>1853570.87</v>
      </c>
      <c r="Q127" s="38">
        <v>1853570.87</v>
      </c>
      <c r="R127" s="38">
        <f t="shared" si="13"/>
        <v>96.00158137824945</v>
      </c>
      <c r="S127" s="38">
        <f t="shared" si="14"/>
        <v>96.50419513608234</v>
      </c>
      <c r="T127" s="38">
        <f t="shared" si="15"/>
        <v>98.03495992294383</v>
      </c>
      <c r="U127" s="38">
        <f t="shared" si="16"/>
        <v>77.7746175</v>
      </c>
      <c r="V127" s="38">
        <f t="shared" si="17"/>
        <v>88.5757213993265</v>
      </c>
      <c r="W127" s="38">
        <f t="shared" si="18"/>
        <v>88.5757213993265</v>
      </c>
      <c r="X127" s="38">
        <f t="shared" si="19"/>
        <v>94.15100713769252</v>
      </c>
      <c r="Y127" s="38">
        <f t="shared" si="20"/>
        <v>36.7196293815151</v>
      </c>
      <c r="Z127" s="38">
        <f t="shared" si="21"/>
        <v>0.9816796109364754</v>
      </c>
      <c r="AA127" s="38">
        <f t="shared" si="22"/>
        <v>5.848992862307502</v>
      </c>
      <c r="AB127" s="38">
        <f t="shared" si="23"/>
        <v>5.848992862307502</v>
      </c>
      <c r="AC127" s="38">
        <v>97.81</v>
      </c>
      <c r="AD127" s="38">
        <v>102.03</v>
      </c>
      <c r="AE127" s="38">
        <v>103.07</v>
      </c>
      <c r="AF127" s="38">
        <v>97.55</v>
      </c>
      <c r="AG127" s="38">
        <v>58.73</v>
      </c>
      <c r="AH127" s="38">
        <v>61.05</v>
      </c>
    </row>
    <row r="128" spans="1:34" ht="13.5">
      <c r="A128" s="49" t="s">
        <v>64</v>
      </c>
      <c r="B128" s="49">
        <v>1015012</v>
      </c>
      <c r="C128" s="49"/>
      <c r="D128" s="49">
        <v>2</v>
      </c>
      <c r="E128" s="48" t="s">
        <v>176</v>
      </c>
      <c r="F128" s="38">
        <v>19703085.17</v>
      </c>
      <c r="G128" s="38">
        <v>16420756.17</v>
      </c>
      <c r="H128" s="38">
        <v>4988278.59</v>
      </c>
      <c r="I128" s="38">
        <v>70000</v>
      </c>
      <c r="J128" s="38">
        <v>3282329</v>
      </c>
      <c r="K128" s="38">
        <v>3282329</v>
      </c>
      <c r="L128" s="38">
        <v>18767888.3</v>
      </c>
      <c r="M128" s="38">
        <v>15503295.09</v>
      </c>
      <c r="N128" s="38">
        <v>4763407.92</v>
      </c>
      <c r="O128" s="38">
        <v>69537.19</v>
      </c>
      <c r="P128" s="38">
        <v>3264593.21</v>
      </c>
      <c r="Q128" s="38">
        <v>3264593.21</v>
      </c>
      <c r="R128" s="38">
        <f t="shared" si="13"/>
        <v>95.25355109653621</v>
      </c>
      <c r="S128" s="38">
        <f t="shared" si="14"/>
        <v>94.41279639925376</v>
      </c>
      <c r="T128" s="38">
        <f t="shared" si="15"/>
        <v>95.49201862039546</v>
      </c>
      <c r="U128" s="38">
        <f t="shared" si="16"/>
        <v>99.33884285714286</v>
      </c>
      <c r="V128" s="38">
        <f t="shared" si="17"/>
        <v>99.45965837062647</v>
      </c>
      <c r="W128" s="38">
        <f t="shared" si="18"/>
        <v>99.45965837062647</v>
      </c>
      <c r="X128" s="38">
        <f t="shared" si="19"/>
        <v>82.60543137397083</v>
      </c>
      <c r="Y128" s="38">
        <f t="shared" si="20"/>
        <v>25.380628037945</v>
      </c>
      <c r="Z128" s="38">
        <f t="shared" si="21"/>
        <v>0.3705115295256739</v>
      </c>
      <c r="AA128" s="38">
        <f t="shared" si="22"/>
        <v>17.394568626029173</v>
      </c>
      <c r="AB128" s="38">
        <f t="shared" si="23"/>
        <v>17.394568626029173</v>
      </c>
      <c r="AC128" s="38">
        <v>105.6</v>
      </c>
      <c r="AD128" s="38">
        <v>108.37</v>
      </c>
      <c r="AE128" s="38">
        <v>101.44</v>
      </c>
      <c r="AF128" s="38">
        <v>192.75</v>
      </c>
      <c r="AG128" s="38">
        <v>94.19</v>
      </c>
      <c r="AH128" s="38">
        <v>94.19</v>
      </c>
    </row>
    <row r="129" spans="1:34" ht="13.5">
      <c r="A129" s="49" t="s">
        <v>64</v>
      </c>
      <c r="B129" s="49">
        <v>1015022</v>
      </c>
      <c r="C129" s="49"/>
      <c r="D129" s="49">
        <v>2</v>
      </c>
      <c r="E129" s="48" t="s">
        <v>177</v>
      </c>
      <c r="F129" s="38">
        <v>37484937.4</v>
      </c>
      <c r="G129" s="38">
        <v>24539917.4</v>
      </c>
      <c r="H129" s="38">
        <v>9340294.54</v>
      </c>
      <c r="I129" s="38">
        <v>100000</v>
      </c>
      <c r="J129" s="38">
        <v>12945020</v>
      </c>
      <c r="K129" s="38">
        <v>12945020</v>
      </c>
      <c r="L129" s="38">
        <v>35976784.92</v>
      </c>
      <c r="M129" s="38">
        <v>23445123.99</v>
      </c>
      <c r="N129" s="38">
        <v>9192485.87</v>
      </c>
      <c r="O129" s="38">
        <v>71048.06</v>
      </c>
      <c r="P129" s="38">
        <v>12531660.93</v>
      </c>
      <c r="Q129" s="38">
        <v>12531660.93</v>
      </c>
      <c r="R129" s="38">
        <f t="shared" si="13"/>
        <v>95.97664399460889</v>
      </c>
      <c r="S129" s="38">
        <f t="shared" si="14"/>
        <v>95.5387241441978</v>
      </c>
      <c r="T129" s="38">
        <f t="shared" si="15"/>
        <v>98.41751596411649</v>
      </c>
      <c r="U129" s="38">
        <f t="shared" si="16"/>
        <v>71.04806</v>
      </c>
      <c r="V129" s="38">
        <f t="shared" si="17"/>
        <v>96.80681010921575</v>
      </c>
      <c r="W129" s="38">
        <f t="shared" si="18"/>
        <v>96.80681010921575</v>
      </c>
      <c r="X129" s="38">
        <f t="shared" si="19"/>
        <v>65.16736846311835</v>
      </c>
      <c r="Y129" s="38">
        <f t="shared" si="20"/>
        <v>25.551159978416432</v>
      </c>
      <c r="Z129" s="38">
        <f t="shared" si="21"/>
        <v>0.19748307181418923</v>
      </c>
      <c r="AA129" s="38">
        <f t="shared" si="22"/>
        <v>34.83263153688164</v>
      </c>
      <c r="AB129" s="38">
        <f t="shared" si="23"/>
        <v>34.83263153688164</v>
      </c>
      <c r="AC129" s="38">
        <v>127.86</v>
      </c>
      <c r="AD129" s="38">
        <v>104.81</v>
      </c>
      <c r="AE129" s="38">
        <v>108.11</v>
      </c>
      <c r="AF129" s="38">
        <v>235.23</v>
      </c>
      <c r="AG129" s="38">
        <v>217.28</v>
      </c>
      <c r="AH129" s="38">
        <v>217.28</v>
      </c>
    </row>
    <row r="130" spans="1:34" ht="13.5">
      <c r="A130" s="49" t="s">
        <v>64</v>
      </c>
      <c r="B130" s="49">
        <v>1015032</v>
      </c>
      <c r="C130" s="49"/>
      <c r="D130" s="49">
        <v>2</v>
      </c>
      <c r="E130" s="48" t="s">
        <v>178</v>
      </c>
      <c r="F130" s="38">
        <v>14144068.46</v>
      </c>
      <c r="G130" s="38">
        <v>11029487.46</v>
      </c>
      <c r="H130" s="38">
        <v>4906183.13</v>
      </c>
      <c r="I130" s="38">
        <v>60000</v>
      </c>
      <c r="J130" s="38">
        <v>3114581</v>
      </c>
      <c r="K130" s="38">
        <v>3114581</v>
      </c>
      <c r="L130" s="38">
        <v>13146293.29</v>
      </c>
      <c r="M130" s="38">
        <v>10704933.6</v>
      </c>
      <c r="N130" s="38">
        <v>4848079.91</v>
      </c>
      <c r="O130" s="38">
        <v>46702.53</v>
      </c>
      <c r="P130" s="38">
        <v>2441359.69</v>
      </c>
      <c r="Q130" s="38">
        <v>2441359.69</v>
      </c>
      <c r="R130" s="38">
        <f t="shared" si="13"/>
        <v>92.94562824818226</v>
      </c>
      <c r="S130" s="38">
        <f t="shared" si="14"/>
        <v>97.05739853119158</v>
      </c>
      <c r="T130" s="38">
        <f t="shared" si="15"/>
        <v>98.8157144064861</v>
      </c>
      <c r="U130" s="38">
        <f t="shared" si="16"/>
        <v>77.83755</v>
      </c>
      <c r="V130" s="38">
        <f t="shared" si="17"/>
        <v>78.38485144550744</v>
      </c>
      <c r="W130" s="38">
        <f t="shared" si="18"/>
        <v>78.38485144550744</v>
      </c>
      <c r="X130" s="38">
        <f t="shared" si="19"/>
        <v>81.42929237812555</v>
      </c>
      <c r="Y130" s="38">
        <f t="shared" si="20"/>
        <v>36.87792294796734</v>
      </c>
      <c r="Z130" s="38">
        <f t="shared" si="21"/>
        <v>0.355252457630207</v>
      </c>
      <c r="AA130" s="38">
        <f t="shared" si="22"/>
        <v>18.570707621874455</v>
      </c>
      <c r="AB130" s="38">
        <f t="shared" si="23"/>
        <v>18.570707621874455</v>
      </c>
      <c r="AC130" s="38">
        <v>117.62</v>
      </c>
      <c r="AD130" s="38">
        <v>105.76</v>
      </c>
      <c r="AE130" s="38">
        <v>108.49</v>
      </c>
      <c r="AF130" s="38">
        <v>103.67</v>
      </c>
      <c r="AG130" s="38">
        <v>231.45</v>
      </c>
      <c r="AH130" s="38">
        <v>231.45</v>
      </c>
    </row>
    <row r="131" spans="1:34" ht="13.5">
      <c r="A131" s="49" t="s">
        <v>64</v>
      </c>
      <c r="B131" s="49">
        <v>1015042</v>
      </c>
      <c r="C131" s="49"/>
      <c r="D131" s="49">
        <v>2</v>
      </c>
      <c r="E131" s="48" t="s">
        <v>179</v>
      </c>
      <c r="F131" s="38">
        <v>17065199.79</v>
      </c>
      <c r="G131" s="38">
        <v>11454222.79</v>
      </c>
      <c r="H131" s="38">
        <v>3965701</v>
      </c>
      <c r="I131" s="38">
        <v>53000</v>
      </c>
      <c r="J131" s="38">
        <v>5610977</v>
      </c>
      <c r="K131" s="38">
        <v>5610977</v>
      </c>
      <c r="L131" s="38">
        <v>16697998.53</v>
      </c>
      <c r="M131" s="38">
        <v>11135960.62</v>
      </c>
      <c r="N131" s="38">
        <v>3883478.73</v>
      </c>
      <c r="O131" s="38">
        <v>52382.17</v>
      </c>
      <c r="P131" s="38">
        <v>5562037.91</v>
      </c>
      <c r="Q131" s="38">
        <v>5562037.91</v>
      </c>
      <c r="R131" s="38">
        <f t="shared" si="13"/>
        <v>97.84824517428049</v>
      </c>
      <c r="S131" s="38">
        <f t="shared" si="14"/>
        <v>97.22144246855531</v>
      </c>
      <c r="T131" s="38">
        <f t="shared" si="15"/>
        <v>97.92666492002297</v>
      </c>
      <c r="U131" s="38">
        <f t="shared" si="16"/>
        <v>98.83428301886792</v>
      </c>
      <c r="V131" s="38">
        <f t="shared" si="17"/>
        <v>99.12779735151294</v>
      </c>
      <c r="W131" s="38">
        <f t="shared" si="18"/>
        <v>99.12779735151294</v>
      </c>
      <c r="X131" s="38">
        <f t="shared" si="19"/>
        <v>66.69039166576091</v>
      </c>
      <c r="Y131" s="38">
        <f t="shared" si="20"/>
        <v>23.25715098742436</v>
      </c>
      <c r="Z131" s="38">
        <f t="shared" si="21"/>
        <v>0.313703285491905</v>
      </c>
      <c r="AA131" s="38">
        <f t="shared" si="22"/>
        <v>33.30960833423909</v>
      </c>
      <c r="AB131" s="38">
        <f t="shared" si="23"/>
        <v>33.30960833423909</v>
      </c>
      <c r="AC131" s="38">
        <v>129.33</v>
      </c>
      <c r="AD131" s="38">
        <v>106.04</v>
      </c>
      <c r="AE131" s="38">
        <v>104.42</v>
      </c>
      <c r="AF131" s="38">
        <v>193.15</v>
      </c>
      <c r="AG131" s="38">
        <v>230.84</v>
      </c>
      <c r="AH131" s="38">
        <v>230.84</v>
      </c>
    </row>
    <row r="132" spans="1:34" ht="13.5">
      <c r="A132" s="49" t="s">
        <v>64</v>
      </c>
      <c r="B132" s="49">
        <v>1015052</v>
      </c>
      <c r="C132" s="49"/>
      <c r="D132" s="49">
        <v>2</v>
      </c>
      <c r="E132" s="48" t="s">
        <v>180</v>
      </c>
      <c r="F132" s="38">
        <v>25652955.94</v>
      </c>
      <c r="G132" s="38">
        <v>12638267.94</v>
      </c>
      <c r="H132" s="38">
        <v>4325217.83</v>
      </c>
      <c r="I132" s="38">
        <v>60000</v>
      </c>
      <c r="J132" s="38">
        <v>13014688</v>
      </c>
      <c r="K132" s="38">
        <v>13014688</v>
      </c>
      <c r="L132" s="38">
        <v>18410653.45</v>
      </c>
      <c r="M132" s="38">
        <v>11686786.58</v>
      </c>
      <c r="N132" s="38">
        <v>4131363.81</v>
      </c>
      <c r="O132" s="38">
        <v>39301.6</v>
      </c>
      <c r="P132" s="38">
        <v>6723866.87</v>
      </c>
      <c r="Q132" s="38">
        <v>6723866.87</v>
      </c>
      <c r="R132" s="38">
        <f t="shared" si="13"/>
        <v>71.76815604821873</v>
      </c>
      <c r="S132" s="38">
        <f t="shared" si="14"/>
        <v>92.4714259539587</v>
      </c>
      <c r="T132" s="38">
        <f t="shared" si="15"/>
        <v>95.51805186191051</v>
      </c>
      <c r="U132" s="38">
        <f t="shared" si="16"/>
        <v>65.50266666666667</v>
      </c>
      <c r="V132" s="38">
        <f t="shared" si="17"/>
        <v>51.66368083506882</v>
      </c>
      <c r="W132" s="38">
        <f t="shared" si="18"/>
        <v>51.66368083506882</v>
      </c>
      <c r="X132" s="38">
        <f t="shared" si="19"/>
        <v>63.47839098562794</v>
      </c>
      <c r="Y132" s="38">
        <f t="shared" si="20"/>
        <v>22.4400715662811</v>
      </c>
      <c r="Z132" s="38">
        <f t="shared" si="21"/>
        <v>0.21347205359514274</v>
      </c>
      <c r="AA132" s="38">
        <f t="shared" si="22"/>
        <v>36.52160901437206</v>
      </c>
      <c r="AB132" s="38">
        <f t="shared" si="23"/>
        <v>36.52160901437206</v>
      </c>
      <c r="AC132" s="38">
        <v>150.19</v>
      </c>
      <c r="AD132" s="38">
        <v>103.22</v>
      </c>
      <c r="AE132" s="38">
        <v>106.44</v>
      </c>
      <c r="AF132" s="38">
        <v>117.35</v>
      </c>
      <c r="AG132" s="38">
        <v>718.1</v>
      </c>
      <c r="AH132" s="38">
        <v>718.1</v>
      </c>
    </row>
    <row r="133" spans="1:34" ht="13.5">
      <c r="A133" s="49" t="s">
        <v>64</v>
      </c>
      <c r="B133" s="49">
        <v>1015062</v>
      </c>
      <c r="C133" s="49"/>
      <c r="D133" s="49">
        <v>2</v>
      </c>
      <c r="E133" s="48" t="s">
        <v>181</v>
      </c>
      <c r="F133" s="38">
        <v>38664553.01</v>
      </c>
      <c r="G133" s="38">
        <v>24071995.23</v>
      </c>
      <c r="H133" s="38">
        <v>10789596</v>
      </c>
      <c r="I133" s="38">
        <v>58300</v>
      </c>
      <c r="J133" s="38">
        <v>14592557.78</v>
      </c>
      <c r="K133" s="38">
        <v>14592557.78</v>
      </c>
      <c r="L133" s="38">
        <v>33585149.14</v>
      </c>
      <c r="M133" s="38">
        <v>22472585.71</v>
      </c>
      <c r="N133" s="38">
        <v>10075896.99</v>
      </c>
      <c r="O133" s="38">
        <v>55720.55</v>
      </c>
      <c r="P133" s="38">
        <v>11112563.43</v>
      </c>
      <c r="Q133" s="38">
        <v>11112563.43</v>
      </c>
      <c r="R133" s="38">
        <f t="shared" si="13"/>
        <v>86.86289256030896</v>
      </c>
      <c r="S133" s="38">
        <f t="shared" si="14"/>
        <v>93.35572517060523</v>
      </c>
      <c r="T133" s="38">
        <f t="shared" si="15"/>
        <v>93.38530367587443</v>
      </c>
      <c r="U133" s="38">
        <f t="shared" si="16"/>
        <v>95.57555746140652</v>
      </c>
      <c r="V133" s="38">
        <f t="shared" si="17"/>
        <v>76.15226609025632</v>
      </c>
      <c r="W133" s="38">
        <f t="shared" si="18"/>
        <v>76.15226609025632</v>
      </c>
      <c r="X133" s="38">
        <f t="shared" si="19"/>
        <v>66.91227011177715</v>
      </c>
      <c r="Y133" s="38">
        <f t="shared" si="20"/>
        <v>30.001048820710995</v>
      </c>
      <c r="Z133" s="38">
        <f t="shared" si="21"/>
        <v>0.16590830002787357</v>
      </c>
      <c r="AA133" s="38">
        <f t="shared" si="22"/>
        <v>33.08772988822285</v>
      </c>
      <c r="AB133" s="38">
        <f t="shared" si="23"/>
        <v>33.08772988822285</v>
      </c>
      <c r="AC133" s="38">
        <v>142.7</v>
      </c>
      <c r="AD133" s="38">
        <v>106.84</v>
      </c>
      <c r="AE133" s="38">
        <v>108.14</v>
      </c>
      <c r="AF133" s="38">
        <v>312.02</v>
      </c>
      <c r="AG133" s="38">
        <v>444.07</v>
      </c>
      <c r="AH133" s="38">
        <v>444.07</v>
      </c>
    </row>
    <row r="134" spans="1:34" ht="13.5">
      <c r="A134" s="49" t="s">
        <v>64</v>
      </c>
      <c r="B134" s="49">
        <v>1015072</v>
      </c>
      <c r="C134" s="49"/>
      <c r="D134" s="49">
        <v>2</v>
      </c>
      <c r="E134" s="48" t="s">
        <v>182</v>
      </c>
      <c r="F134" s="38">
        <v>14592691.23</v>
      </c>
      <c r="G134" s="38">
        <v>12531734.42</v>
      </c>
      <c r="H134" s="38">
        <v>5292233.95</v>
      </c>
      <c r="I134" s="38">
        <v>16000</v>
      </c>
      <c r="J134" s="38">
        <v>2060956.81</v>
      </c>
      <c r="K134" s="38">
        <v>2060956.81</v>
      </c>
      <c r="L134" s="38">
        <v>14425908.92</v>
      </c>
      <c r="M134" s="38">
        <v>12377683.91</v>
      </c>
      <c r="N134" s="38">
        <v>5268212.8</v>
      </c>
      <c r="O134" s="38">
        <v>15451.12</v>
      </c>
      <c r="P134" s="38">
        <v>2048225.01</v>
      </c>
      <c r="Q134" s="38">
        <v>2048225.01</v>
      </c>
      <c r="R134" s="38">
        <f t="shared" si="13"/>
        <v>98.85708326605906</v>
      </c>
      <c r="S134" s="38">
        <f t="shared" si="14"/>
        <v>98.77071676723261</v>
      </c>
      <c r="T134" s="38">
        <f t="shared" si="15"/>
        <v>99.54610566677611</v>
      </c>
      <c r="U134" s="38">
        <f t="shared" si="16"/>
        <v>96.5695</v>
      </c>
      <c r="V134" s="38">
        <f t="shared" si="17"/>
        <v>99.38223838858612</v>
      </c>
      <c r="W134" s="38">
        <f t="shared" si="18"/>
        <v>99.38223838858612</v>
      </c>
      <c r="X134" s="38">
        <f t="shared" si="19"/>
        <v>85.80176111357287</v>
      </c>
      <c r="Y134" s="38">
        <f t="shared" si="20"/>
        <v>36.51910482185409</v>
      </c>
      <c r="Z134" s="38">
        <f t="shared" si="21"/>
        <v>0.10710673473460416</v>
      </c>
      <c r="AA134" s="38">
        <f t="shared" si="22"/>
        <v>14.19823888642713</v>
      </c>
      <c r="AB134" s="38">
        <f t="shared" si="23"/>
        <v>14.19823888642713</v>
      </c>
      <c r="AC134" s="38">
        <v>112.26</v>
      </c>
      <c r="AD134" s="38">
        <v>105.1</v>
      </c>
      <c r="AE134" s="38">
        <v>107.68</v>
      </c>
      <c r="AF134" s="38">
        <v>47.45</v>
      </c>
      <c r="AG134" s="38">
        <v>190.84</v>
      </c>
      <c r="AH134" s="38">
        <v>190.84</v>
      </c>
    </row>
    <row r="135" spans="1:34" ht="13.5">
      <c r="A135" s="49" t="s">
        <v>64</v>
      </c>
      <c r="B135" s="49">
        <v>1015082</v>
      </c>
      <c r="C135" s="49"/>
      <c r="D135" s="49">
        <v>2</v>
      </c>
      <c r="E135" s="48" t="s">
        <v>183</v>
      </c>
      <c r="F135" s="38">
        <v>34994914.33</v>
      </c>
      <c r="G135" s="38">
        <v>29788240.13</v>
      </c>
      <c r="H135" s="38">
        <v>11370685.87</v>
      </c>
      <c r="I135" s="38">
        <v>237750</v>
      </c>
      <c r="J135" s="38">
        <v>5206674.2</v>
      </c>
      <c r="K135" s="38">
        <v>5206674.2</v>
      </c>
      <c r="L135" s="38">
        <v>33061933.14</v>
      </c>
      <c r="M135" s="38">
        <v>28601141.11</v>
      </c>
      <c r="N135" s="38">
        <v>10902277.06</v>
      </c>
      <c r="O135" s="38">
        <v>234772.61</v>
      </c>
      <c r="P135" s="38">
        <v>4460792.03</v>
      </c>
      <c r="Q135" s="38">
        <v>4460792.03</v>
      </c>
      <c r="R135" s="38">
        <f t="shared" si="13"/>
        <v>94.47639399321828</v>
      </c>
      <c r="S135" s="38">
        <f t="shared" si="14"/>
        <v>96.01487360508933</v>
      </c>
      <c r="T135" s="38">
        <f t="shared" si="15"/>
        <v>95.88055799487142</v>
      </c>
      <c r="U135" s="38">
        <f t="shared" si="16"/>
        <v>98.7476803364879</v>
      </c>
      <c r="V135" s="38">
        <f t="shared" si="17"/>
        <v>85.67449889605153</v>
      </c>
      <c r="W135" s="38">
        <f t="shared" si="18"/>
        <v>85.67449889605153</v>
      </c>
      <c r="X135" s="38">
        <f t="shared" si="19"/>
        <v>86.5077700958656</v>
      </c>
      <c r="Y135" s="38">
        <f t="shared" si="20"/>
        <v>32.975316397364175</v>
      </c>
      <c r="Z135" s="38">
        <f t="shared" si="21"/>
        <v>0.710099463954091</v>
      </c>
      <c r="AA135" s="38">
        <f t="shared" si="22"/>
        <v>13.492229904134396</v>
      </c>
      <c r="AB135" s="38">
        <f t="shared" si="23"/>
        <v>13.492229904134396</v>
      </c>
      <c r="AC135" s="38">
        <v>119.06</v>
      </c>
      <c r="AD135" s="38">
        <v>108.95</v>
      </c>
      <c r="AE135" s="38">
        <v>116.22</v>
      </c>
      <c r="AF135" s="38">
        <v>88.24</v>
      </c>
      <c r="AG135" s="38">
        <v>294.18</v>
      </c>
      <c r="AH135" s="38">
        <v>294.18</v>
      </c>
    </row>
    <row r="136" spans="1:34" ht="13.5">
      <c r="A136" s="49" t="s">
        <v>64</v>
      </c>
      <c r="B136" s="49">
        <v>1015092</v>
      </c>
      <c r="C136" s="49"/>
      <c r="D136" s="49">
        <v>2</v>
      </c>
      <c r="E136" s="48" t="s">
        <v>184</v>
      </c>
      <c r="F136" s="38">
        <v>19639989.7</v>
      </c>
      <c r="G136" s="38">
        <v>10652069.21</v>
      </c>
      <c r="H136" s="38">
        <v>3948540.39</v>
      </c>
      <c r="I136" s="38">
        <v>75000</v>
      </c>
      <c r="J136" s="38">
        <v>8987920.49</v>
      </c>
      <c r="K136" s="38">
        <v>8987920.49</v>
      </c>
      <c r="L136" s="38">
        <v>19122254.07</v>
      </c>
      <c r="M136" s="38">
        <v>10236915.58</v>
      </c>
      <c r="N136" s="38">
        <v>3893180.25</v>
      </c>
      <c r="O136" s="38">
        <v>65494.52</v>
      </c>
      <c r="P136" s="38">
        <v>8885338.49</v>
      </c>
      <c r="Q136" s="38">
        <v>8885338.49</v>
      </c>
      <c r="R136" s="38">
        <f t="shared" si="13"/>
        <v>97.36387015518649</v>
      </c>
      <c r="S136" s="38">
        <f t="shared" si="14"/>
        <v>96.10260108326877</v>
      </c>
      <c r="T136" s="38">
        <f t="shared" si="15"/>
        <v>98.59795938417638</v>
      </c>
      <c r="U136" s="38">
        <f t="shared" si="16"/>
        <v>87.32602666666666</v>
      </c>
      <c r="V136" s="38">
        <f t="shared" si="17"/>
        <v>98.8586681411553</v>
      </c>
      <c r="W136" s="38">
        <f t="shared" si="18"/>
        <v>98.8586681411553</v>
      </c>
      <c r="X136" s="38">
        <f t="shared" si="19"/>
        <v>53.53404228667902</v>
      </c>
      <c r="Y136" s="38">
        <f t="shared" si="20"/>
        <v>20.359421204991865</v>
      </c>
      <c r="Z136" s="38">
        <f t="shared" si="21"/>
        <v>0.3425041826149107</v>
      </c>
      <c r="AA136" s="38">
        <f t="shared" si="22"/>
        <v>46.46595771332098</v>
      </c>
      <c r="AB136" s="38">
        <f t="shared" si="23"/>
        <v>46.46595771332098</v>
      </c>
      <c r="AC136" s="38">
        <v>175.93</v>
      </c>
      <c r="AD136" s="38">
        <v>107.96</v>
      </c>
      <c r="AE136" s="38">
        <v>106.41</v>
      </c>
      <c r="AF136" s="38">
        <v>154.53</v>
      </c>
      <c r="AG136" s="38">
        <v>640.57</v>
      </c>
      <c r="AH136" s="38">
        <v>640.57</v>
      </c>
    </row>
    <row r="137" spans="1:34" ht="13.5">
      <c r="A137" s="49" t="s">
        <v>64</v>
      </c>
      <c r="B137" s="49">
        <v>1016011</v>
      </c>
      <c r="C137" s="49"/>
      <c r="D137" s="49">
        <v>1</v>
      </c>
      <c r="E137" s="48" t="s">
        <v>185</v>
      </c>
      <c r="F137" s="38">
        <v>285449279.87</v>
      </c>
      <c r="G137" s="38">
        <v>240762390.93</v>
      </c>
      <c r="H137" s="38">
        <v>88730255.11</v>
      </c>
      <c r="I137" s="38">
        <v>2444395</v>
      </c>
      <c r="J137" s="38">
        <v>44686888.94</v>
      </c>
      <c r="K137" s="38">
        <v>42256888.94</v>
      </c>
      <c r="L137" s="38">
        <v>275389894.34</v>
      </c>
      <c r="M137" s="38">
        <v>233782288.63</v>
      </c>
      <c r="N137" s="38">
        <v>86982207.09</v>
      </c>
      <c r="O137" s="38">
        <v>2440813.63</v>
      </c>
      <c r="P137" s="38">
        <v>41607605.71</v>
      </c>
      <c r="Q137" s="38">
        <v>39577605.71</v>
      </c>
      <c r="R137" s="38">
        <f t="shared" si="13"/>
        <v>96.47594643273183</v>
      </c>
      <c r="S137" s="38">
        <f t="shared" si="14"/>
        <v>97.10083361731134</v>
      </c>
      <c r="T137" s="38">
        <f t="shared" si="15"/>
        <v>98.0299301316863</v>
      </c>
      <c r="U137" s="38">
        <f t="shared" si="16"/>
        <v>99.85348644552128</v>
      </c>
      <c r="V137" s="38">
        <f t="shared" si="17"/>
        <v>93.10920204327834</v>
      </c>
      <c r="W137" s="38">
        <f t="shared" si="18"/>
        <v>93.65953505520892</v>
      </c>
      <c r="X137" s="38">
        <f t="shared" si="19"/>
        <v>84.8913825216002</v>
      </c>
      <c r="Y137" s="38">
        <f t="shared" si="20"/>
        <v>31.58511219101258</v>
      </c>
      <c r="Z137" s="38">
        <f t="shared" si="21"/>
        <v>0.8863119817267293</v>
      </c>
      <c r="AA137" s="38">
        <f t="shared" si="22"/>
        <v>15.108617478399808</v>
      </c>
      <c r="AB137" s="38">
        <f t="shared" si="23"/>
        <v>14.371480770872793</v>
      </c>
      <c r="AC137" s="38">
        <v>89.75</v>
      </c>
      <c r="AD137" s="38">
        <v>106.87</v>
      </c>
      <c r="AE137" s="38">
        <v>104.6</v>
      </c>
      <c r="AF137" s="38">
        <v>121.44</v>
      </c>
      <c r="AG137" s="38">
        <v>47.23</v>
      </c>
      <c r="AH137" s="38">
        <v>45.81</v>
      </c>
    </row>
    <row r="138" spans="1:34" ht="13.5">
      <c r="A138" s="49" t="s">
        <v>64</v>
      </c>
      <c r="B138" s="49">
        <v>1016022</v>
      </c>
      <c r="C138" s="49"/>
      <c r="D138" s="49">
        <v>2</v>
      </c>
      <c r="E138" s="48" t="s">
        <v>186</v>
      </c>
      <c r="F138" s="38">
        <v>14691663.88</v>
      </c>
      <c r="G138" s="38">
        <v>12748855.07</v>
      </c>
      <c r="H138" s="38">
        <v>5359967.92</v>
      </c>
      <c r="I138" s="38">
        <v>159000</v>
      </c>
      <c r="J138" s="38">
        <v>1942808.81</v>
      </c>
      <c r="K138" s="38">
        <v>1942808.81</v>
      </c>
      <c r="L138" s="38">
        <v>14348261.54</v>
      </c>
      <c r="M138" s="38">
        <v>12434046.84</v>
      </c>
      <c r="N138" s="38">
        <v>5323726.94</v>
      </c>
      <c r="O138" s="38">
        <v>157082.44</v>
      </c>
      <c r="P138" s="38">
        <v>1914214.7</v>
      </c>
      <c r="Q138" s="38">
        <v>1914214.7</v>
      </c>
      <c r="R138" s="38">
        <f aca="true" t="shared" si="24" ref="R138:R201">+IF(F138&lt;&gt;0,L138/F138*100,0)</f>
        <v>97.66260416243608</v>
      </c>
      <c r="S138" s="38">
        <f aca="true" t="shared" si="25" ref="S138:S201">+IF(G138&lt;&gt;0,M138/G138*100,0)</f>
        <v>97.53069410334115</v>
      </c>
      <c r="T138" s="38">
        <f aca="true" t="shared" si="26" ref="T138:T201">+IF(H138&lt;&gt;0,N138/H138*100,0)</f>
        <v>99.32385826667411</v>
      </c>
      <c r="U138" s="38">
        <f aca="true" t="shared" si="27" ref="U138:U201">+IF(I138&lt;&gt;0,O138/I138*100,0)</f>
        <v>98.79398742138365</v>
      </c>
      <c r="V138" s="38">
        <f aca="true" t="shared" si="28" ref="V138:V201">+IF(J138&lt;&gt;0,P138/J138*100,0)</f>
        <v>98.52820772415582</v>
      </c>
      <c r="W138" s="38">
        <f aca="true" t="shared" si="29" ref="W138:W201">+IF(K138&lt;&gt;0,Q138/K138*100,0)</f>
        <v>98.52820772415582</v>
      </c>
      <c r="X138" s="38">
        <f aca="true" t="shared" si="30" ref="X138:X201">+IF($L138&lt;&gt;0,M138/$L138*100,0)</f>
        <v>86.65890850495327</v>
      </c>
      <c r="Y138" s="38">
        <f aca="true" t="shared" si="31" ref="Y138:Y201">+IF($L138&lt;&gt;0,N138/$L138*100,0)</f>
        <v>37.1036374348108</v>
      </c>
      <c r="Z138" s="38">
        <f aca="true" t="shared" si="32" ref="Z138:Z201">+IF($L138&lt;&gt;0,O138/$L138*100,0)</f>
        <v>1.0947837796382964</v>
      </c>
      <c r="AA138" s="38">
        <f aca="true" t="shared" si="33" ref="AA138:AA201">+IF($L138&lt;&gt;0,P138/$L138*100,0)</f>
        <v>13.341091495046722</v>
      </c>
      <c r="AB138" s="38">
        <f aca="true" t="shared" si="34" ref="AB138:AB201">+IF($L138&lt;&gt;0,Q138/$L138*100,0)</f>
        <v>13.341091495046722</v>
      </c>
      <c r="AC138" s="38">
        <v>104.14</v>
      </c>
      <c r="AD138" s="38">
        <v>104.35</v>
      </c>
      <c r="AE138" s="38">
        <v>111.86</v>
      </c>
      <c r="AF138" s="38">
        <v>109.6</v>
      </c>
      <c r="AG138" s="38">
        <v>102.77</v>
      </c>
      <c r="AH138" s="38">
        <v>102.77</v>
      </c>
    </row>
    <row r="139" spans="1:34" ht="13.5">
      <c r="A139" s="49" t="s">
        <v>64</v>
      </c>
      <c r="B139" s="49">
        <v>1016032</v>
      </c>
      <c r="C139" s="49"/>
      <c r="D139" s="49">
        <v>2</v>
      </c>
      <c r="E139" s="48" t="s">
        <v>187</v>
      </c>
      <c r="F139" s="38">
        <v>16363769.5</v>
      </c>
      <c r="G139" s="38">
        <v>9396571.5</v>
      </c>
      <c r="H139" s="38">
        <v>3802372.03</v>
      </c>
      <c r="I139" s="38">
        <v>43847</v>
      </c>
      <c r="J139" s="38">
        <v>6967198</v>
      </c>
      <c r="K139" s="38">
        <v>6967198</v>
      </c>
      <c r="L139" s="38">
        <v>15835719.66</v>
      </c>
      <c r="M139" s="38">
        <v>9006907.91</v>
      </c>
      <c r="N139" s="38">
        <v>3745652.72</v>
      </c>
      <c r="O139" s="38">
        <v>15015.18</v>
      </c>
      <c r="P139" s="38">
        <v>6828811.75</v>
      </c>
      <c r="Q139" s="38">
        <v>6828811.75</v>
      </c>
      <c r="R139" s="38">
        <f t="shared" si="24"/>
        <v>96.77305501033854</v>
      </c>
      <c r="S139" s="38">
        <f t="shared" si="25"/>
        <v>95.85313015497195</v>
      </c>
      <c r="T139" s="38">
        <f t="shared" si="26"/>
        <v>98.50831771450834</v>
      </c>
      <c r="U139" s="38">
        <f t="shared" si="27"/>
        <v>34.244486509909464</v>
      </c>
      <c r="V139" s="38">
        <f t="shared" si="28"/>
        <v>98.01374598511482</v>
      </c>
      <c r="W139" s="38">
        <f t="shared" si="29"/>
        <v>98.01374598511482</v>
      </c>
      <c r="X139" s="38">
        <f t="shared" si="30"/>
        <v>56.87716190600965</v>
      </c>
      <c r="Y139" s="38">
        <f t="shared" si="31"/>
        <v>23.653189121939786</v>
      </c>
      <c r="Z139" s="38">
        <f t="shared" si="32"/>
        <v>0.09481842519558722</v>
      </c>
      <c r="AA139" s="38">
        <f t="shared" si="33"/>
        <v>43.12283809399035</v>
      </c>
      <c r="AB139" s="38">
        <f t="shared" si="34"/>
        <v>43.12283809399035</v>
      </c>
      <c r="AC139" s="38">
        <v>151.69</v>
      </c>
      <c r="AD139" s="38">
        <v>104.59</v>
      </c>
      <c r="AE139" s="38">
        <v>106.15</v>
      </c>
      <c r="AF139" s="38">
        <v>104.83</v>
      </c>
      <c r="AG139" s="38">
        <v>373.6</v>
      </c>
      <c r="AH139" s="38">
        <v>373.6</v>
      </c>
    </row>
    <row r="140" spans="1:34" ht="13.5">
      <c r="A140" s="49" t="s">
        <v>64</v>
      </c>
      <c r="B140" s="49">
        <v>1016042</v>
      </c>
      <c r="C140" s="49"/>
      <c r="D140" s="49">
        <v>2</v>
      </c>
      <c r="E140" s="48" t="s">
        <v>188</v>
      </c>
      <c r="F140" s="38">
        <v>25217287.37</v>
      </c>
      <c r="G140" s="38">
        <v>21962884.37</v>
      </c>
      <c r="H140" s="38">
        <v>8563297.48</v>
      </c>
      <c r="I140" s="38">
        <v>125000</v>
      </c>
      <c r="J140" s="38">
        <v>3254403</v>
      </c>
      <c r="K140" s="38">
        <v>3254403</v>
      </c>
      <c r="L140" s="38">
        <v>24247158.2</v>
      </c>
      <c r="M140" s="38">
        <v>21066406.52</v>
      </c>
      <c r="N140" s="38">
        <v>8251668.92</v>
      </c>
      <c r="O140" s="38">
        <v>92765.56</v>
      </c>
      <c r="P140" s="38">
        <v>3180751.68</v>
      </c>
      <c r="Q140" s="38">
        <v>3180751.68</v>
      </c>
      <c r="R140" s="38">
        <f t="shared" si="24"/>
        <v>96.15292019412792</v>
      </c>
      <c r="S140" s="38">
        <f t="shared" si="25"/>
        <v>95.91821440709974</v>
      </c>
      <c r="T140" s="38">
        <f t="shared" si="26"/>
        <v>96.36088129919783</v>
      </c>
      <c r="U140" s="38">
        <f t="shared" si="27"/>
        <v>74.212448</v>
      </c>
      <c r="V140" s="38">
        <f t="shared" si="28"/>
        <v>97.73687155524378</v>
      </c>
      <c r="W140" s="38">
        <f t="shared" si="29"/>
        <v>97.73687155524378</v>
      </c>
      <c r="X140" s="38">
        <f t="shared" si="30"/>
        <v>86.88196095491307</v>
      </c>
      <c r="Y140" s="38">
        <f t="shared" si="31"/>
        <v>34.031488770506726</v>
      </c>
      <c r="Z140" s="38">
        <f t="shared" si="32"/>
        <v>0.3825832257736496</v>
      </c>
      <c r="AA140" s="38">
        <f t="shared" si="33"/>
        <v>13.118039045086944</v>
      </c>
      <c r="AB140" s="38">
        <f t="shared" si="34"/>
        <v>13.118039045086944</v>
      </c>
      <c r="AC140" s="38">
        <v>98.78</v>
      </c>
      <c r="AD140" s="38">
        <v>102.02</v>
      </c>
      <c r="AE140" s="38">
        <v>104.57</v>
      </c>
      <c r="AF140" s="38">
        <v>108.41</v>
      </c>
      <c r="AG140" s="38">
        <v>81.59</v>
      </c>
      <c r="AH140" s="38">
        <v>81.59</v>
      </c>
    </row>
    <row r="141" spans="1:34" ht="13.5">
      <c r="A141" s="49" t="s">
        <v>64</v>
      </c>
      <c r="B141" s="49">
        <v>1016052</v>
      </c>
      <c r="C141" s="49"/>
      <c r="D141" s="49">
        <v>2</v>
      </c>
      <c r="E141" s="48" t="s">
        <v>189</v>
      </c>
      <c r="F141" s="38">
        <v>22610547.17</v>
      </c>
      <c r="G141" s="38">
        <v>16927002.17</v>
      </c>
      <c r="H141" s="38">
        <v>6569791.15</v>
      </c>
      <c r="I141" s="38">
        <v>250000</v>
      </c>
      <c r="J141" s="38">
        <v>5683545</v>
      </c>
      <c r="K141" s="38">
        <v>5683545</v>
      </c>
      <c r="L141" s="38">
        <v>21565664.19</v>
      </c>
      <c r="M141" s="38">
        <v>16006085.19</v>
      </c>
      <c r="N141" s="38">
        <v>6245183.9</v>
      </c>
      <c r="O141" s="38">
        <v>165013.71</v>
      </c>
      <c r="P141" s="38">
        <v>5559579</v>
      </c>
      <c r="Q141" s="38">
        <v>5559579</v>
      </c>
      <c r="R141" s="38">
        <f t="shared" si="24"/>
        <v>95.37878065424987</v>
      </c>
      <c r="S141" s="38">
        <f t="shared" si="25"/>
        <v>94.55947975458903</v>
      </c>
      <c r="T141" s="38">
        <f t="shared" si="26"/>
        <v>95.05909331684006</v>
      </c>
      <c r="U141" s="38">
        <f t="shared" si="27"/>
        <v>66.005484</v>
      </c>
      <c r="V141" s="38">
        <f t="shared" si="28"/>
        <v>97.81886129167623</v>
      </c>
      <c r="W141" s="38">
        <f t="shared" si="29"/>
        <v>97.81886129167623</v>
      </c>
      <c r="X141" s="38">
        <f t="shared" si="30"/>
        <v>74.22022827111451</v>
      </c>
      <c r="Y141" s="38">
        <f t="shared" si="31"/>
        <v>28.958922131857605</v>
      </c>
      <c r="Z141" s="38">
        <f t="shared" si="32"/>
        <v>0.7651686892004784</v>
      </c>
      <c r="AA141" s="38">
        <f t="shared" si="33"/>
        <v>25.779771728885482</v>
      </c>
      <c r="AB141" s="38">
        <f t="shared" si="34"/>
        <v>25.779771728885482</v>
      </c>
      <c r="AC141" s="38">
        <v>113.36</v>
      </c>
      <c r="AD141" s="38">
        <v>104.3</v>
      </c>
      <c r="AE141" s="38">
        <v>108.19</v>
      </c>
      <c r="AF141" s="38">
        <v>97.68</v>
      </c>
      <c r="AG141" s="38">
        <v>151.1</v>
      </c>
      <c r="AH141" s="38">
        <v>151.1</v>
      </c>
    </row>
    <row r="142" spans="1:34" ht="13.5">
      <c r="A142" s="49" t="s">
        <v>64</v>
      </c>
      <c r="B142" s="49">
        <v>1016062</v>
      </c>
      <c r="C142" s="49"/>
      <c r="D142" s="49">
        <v>2</v>
      </c>
      <c r="E142" s="48" t="s">
        <v>190</v>
      </c>
      <c r="F142" s="38">
        <v>45288132.99</v>
      </c>
      <c r="G142" s="38">
        <v>29099073.34</v>
      </c>
      <c r="H142" s="38">
        <v>11974369.93</v>
      </c>
      <c r="I142" s="38">
        <v>112800</v>
      </c>
      <c r="J142" s="38">
        <v>16189059.65</v>
      </c>
      <c r="K142" s="38">
        <v>16189059.65</v>
      </c>
      <c r="L142" s="38">
        <v>43366178.89</v>
      </c>
      <c r="M142" s="38">
        <v>27938170.03</v>
      </c>
      <c r="N142" s="38">
        <v>11772019.54</v>
      </c>
      <c r="O142" s="38">
        <v>112647.8</v>
      </c>
      <c r="P142" s="38">
        <v>15428008.86</v>
      </c>
      <c r="Q142" s="38">
        <v>15428008.86</v>
      </c>
      <c r="R142" s="38">
        <f t="shared" si="24"/>
        <v>95.75616398135824</v>
      </c>
      <c r="S142" s="38">
        <f t="shared" si="25"/>
        <v>96.0105145052705</v>
      </c>
      <c r="T142" s="38">
        <f t="shared" si="26"/>
        <v>98.31013747543375</v>
      </c>
      <c r="U142" s="38">
        <f t="shared" si="27"/>
        <v>99.86507092198582</v>
      </c>
      <c r="V142" s="38">
        <f t="shared" si="28"/>
        <v>95.29898087687879</v>
      </c>
      <c r="W142" s="38">
        <f t="shared" si="29"/>
        <v>95.29898087687879</v>
      </c>
      <c r="X142" s="38">
        <f t="shared" si="30"/>
        <v>64.42386842720512</v>
      </c>
      <c r="Y142" s="38">
        <f t="shared" si="31"/>
        <v>27.145623251382567</v>
      </c>
      <c r="Z142" s="38">
        <f t="shared" si="32"/>
        <v>0.2597595704379109</v>
      </c>
      <c r="AA142" s="38">
        <f t="shared" si="33"/>
        <v>35.576131572794885</v>
      </c>
      <c r="AB142" s="38">
        <f t="shared" si="34"/>
        <v>35.576131572794885</v>
      </c>
      <c r="AC142" s="38">
        <v>119.59</v>
      </c>
      <c r="AD142" s="38">
        <v>103.57</v>
      </c>
      <c r="AE142" s="38">
        <v>110.31</v>
      </c>
      <c r="AF142" s="38">
        <v>138.77</v>
      </c>
      <c r="AG142" s="38">
        <v>166.11</v>
      </c>
      <c r="AH142" s="38">
        <v>166.11</v>
      </c>
    </row>
    <row r="143" spans="1:34" ht="13.5">
      <c r="A143" s="49" t="s">
        <v>64</v>
      </c>
      <c r="B143" s="49">
        <v>1016072</v>
      </c>
      <c r="C143" s="49"/>
      <c r="D143" s="49">
        <v>2</v>
      </c>
      <c r="E143" s="48" t="s">
        <v>191</v>
      </c>
      <c r="F143" s="38">
        <v>26787293.32</v>
      </c>
      <c r="G143" s="38">
        <v>24720282.21</v>
      </c>
      <c r="H143" s="38">
        <v>9638673.51</v>
      </c>
      <c r="I143" s="38">
        <v>175000</v>
      </c>
      <c r="J143" s="38">
        <v>2067011.11</v>
      </c>
      <c r="K143" s="38">
        <v>2067011.11</v>
      </c>
      <c r="L143" s="38">
        <v>24515388.77</v>
      </c>
      <c r="M143" s="38">
        <v>22804372.14</v>
      </c>
      <c r="N143" s="38">
        <v>9217111.85</v>
      </c>
      <c r="O143" s="38">
        <v>129754.17</v>
      </c>
      <c r="P143" s="38">
        <v>1711016.63</v>
      </c>
      <c r="Q143" s="38">
        <v>1711016.63</v>
      </c>
      <c r="R143" s="38">
        <f t="shared" si="24"/>
        <v>91.51872298981493</v>
      </c>
      <c r="S143" s="38">
        <f t="shared" si="25"/>
        <v>92.24964321311442</v>
      </c>
      <c r="T143" s="38">
        <f t="shared" si="26"/>
        <v>95.62635190866632</v>
      </c>
      <c r="U143" s="38">
        <f t="shared" si="27"/>
        <v>74.14524</v>
      </c>
      <c r="V143" s="38">
        <f t="shared" si="28"/>
        <v>82.77733108072167</v>
      </c>
      <c r="W143" s="38">
        <f t="shared" si="29"/>
        <v>82.77733108072167</v>
      </c>
      <c r="X143" s="38">
        <f t="shared" si="30"/>
        <v>93.02064247867932</v>
      </c>
      <c r="Y143" s="38">
        <f t="shared" si="31"/>
        <v>37.59724937048184</v>
      </c>
      <c r="Z143" s="38">
        <f t="shared" si="32"/>
        <v>0.5292764117156605</v>
      </c>
      <c r="AA143" s="38">
        <f t="shared" si="33"/>
        <v>6.979357521320678</v>
      </c>
      <c r="AB143" s="38">
        <f t="shared" si="34"/>
        <v>6.979357521320678</v>
      </c>
      <c r="AC143" s="38">
        <v>98.46</v>
      </c>
      <c r="AD143" s="38">
        <v>106.05</v>
      </c>
      <c r="AE143" s="38">
        <v>108.47</v>
      </c>
      <c r="AF143" s="38">
        <v>87.34</v>
      </c>
      <c r="AG143" s="38">
        <v>50.42</v>
      </c>
      <c r="AH143" s="38">
        <v>50.42</v>
      </c>
    </row>
    <row r="144" spans="1:34" ht="13.5">
      <c r="A144" s="49" t="s">
        <v>64</v>
      </c>
      <c r="B144" s="49">
        <v>1016082</v>
      </c>
      <c r="C144" s="49"/>
      <c r="D144" s="49">
        <v>2</v>
      </c>
      <c r="E144" s="48" t="s">
        <v>192</v>
      </c>
      <c r="F144" s="38">
        <v>25787809</v>
      </c>
      <c r="G144" s="38">
        <v>20373889</v>
      </c>
      <c r="H144" s="38">
        <v>7982512.32</v>
      </c>
      <c r="I144" s="38">
        <v>140500</v>
      </c>
      <c r="J144" s="38">
        <v>5413920</v>
      </c>
      <c r="K144" s="38">
        <v>5413920</v>
      </c>
      <c r="L144" s="38">
        <v>24510656.01</v>
      </c>
      <c r="M144" s="38">
        <v>19861465.03</v>
      </c>
      <c r="N144" s="38">
        <v>7931734.53</v>
      </c>
      <c r="O144" s="38">
        <v>137615.41</v>
      </c>
      <c r="P144" s="38">
        <v>4649190.98</v>
      </c>
      <c r="Q144" s="38">
        <v>4649190.98</v>
      </c>
      <c r="R144" s="38">
        <f t="shared" si="24"/>
        <v>95.0474544386458</v>
      </c>
      <c r="S144" s="38">
        <f t="shared" si="25"/>
        <v>97.48489858759906</v>
      </c>
      <c r="T144" s="38">
        <f t="shared" si="26"/>
        <v>99.36388710766187</v>
      </c>
      <c r="U144" s="38">
        <f t="shared" si="27"/>
        <v>97.94691103202847</v>
      </c>
      <c r="V144" s="38">
        <f t="shared" si="28"/>
        <v>85.87476320300263</v>
      </c>
      <c r="W144" s="38">
        <f t="shared" si="29"/>
        <v>85.87476320300263</v>
      </c>
      <c r="X144" s="38">
        <f t="shared" si="30"/>
        <v>81.03196022944798</v>
      </c>
      <c r="Y144" s="38">
        <f t="shared" si="31"/>
        <v>32.36035186803635</v>
      </c>
      <c r="Z144" s="38">
        <f t="shared" si="32"/>
        <v>0.5614513538269023</v>
      </c>
      <c r="AA144" s="38">
        <f t="shared" si="33"/>
        <v>18.968039770552025</v>
      </c>
      <c r="AB144" s="38">
        <f t="shared" si="34"/>
        <v>18.968039770552025</v>
      </c>
      <c r="AC144" s="38">
        <v>112.22</v>
      </c>
      <c r="AD144" s="38">
        <v>105.49</v>
      </c>
      <c r="AE144" s="38">
        <v>112.38</v>
      </c>
      <c r="AF144" s="38">
        <v>98.44</v>
      </c>
      <c r="AG144" s="38">
        <v>154.28</v>
      </c>
      <c r="AH144" s="38">
        <v>154.28</v>
      </c>
    </row>
    <row r="145" spans="1:34" ht="13.5">
      <c r="A145" s="49" t="s">
        <v>64</v>
      </c>
      <c r="B145" s="49">
        <v>1016092</v>
      </c>
      <c r="C145" s="49"/>
      <c r="D145" s="49">
        <v>2</v>
      </c>
      <c r="E145" s="48" t="s">
        <v>185</v>
      </c>
      <c r="F145" s="38">
        <v>75463741.79</v>
      </c>
      <c r="G145" s="38">
        <v>46931528.2</v>
      </c>
      <c r="H145" s="38">
        <v>14904998.98</v>
      </c>
      <c r="I145" s="38">
        <v>450000</v>
      </c>
      <c r="J145" s="38">
        <v>28532213.59</v>
      </c>
      <c r="K145" s="38">
        <v>28532213.59</v>
      </c>
      <c r="L145" s="38">
        <v>70420071.2</v>
      </c>
      <c r="M145" s="38">
        <v>44063977.11</v>
      </c>
      <c r="N145" s="38">
        <v>14154733.86</v>
      </c>
      <c r="O145" s="38">
        <v>363512.31</v>
      </c>
      <c r="P145" s="38">
        <v>26356094.09</v>
      </c>
      <c r="Q145" s="38">
        <v>26356094.09</v>
      </c>
      <c r="R145" s="38">
        <f t="shared" si="24"/>
        <v>93.31643187792689</v>
      </c>
      <c r="S145" s="38">
        <f t="shared" si="25"/>
        <v>93.88992602631677</v>
      </c>
      <c r="T145" s="38">
        <f t="shared" si="26"/>
        <v>94.96635242305798</v>
      </c>
      <c r="U145" s="38">
        <f t="shared" si="27"/>
        <v>80.78051333333333</v>
      </c>
      <c r="V145" s="38">
        <f t="shared" si="28"/>
        <v>92.3731136627875</v>
      </c>
      <c r="W145" s="38">
        <f t="shared" si="29"/>
        <v>92.3731136627875</v>
      </c>
      <c r="X145" s="38">
        <f t="shared" si="30"/>
        <v>62.57303686168383</v>
      </c>
      <c r="Y145" s="38">
        <f t="shared" si="31"/>
        <v>20.100425374179398</v>
      </c>
      <c r="Z145" s="38">
        <f t="shared" si="32"/>
        <v>0.5162055416950502</v>
      </c>
      <c r="AA145" s="38">
        <f t="shared" si="33"/>
        <v>37.42696313831617</v>
      </c>
      <c r="AB145" s="38">
        <f t="shared" si="34"/>
        <v>37.42696313831617</v>
      </c>
      <c r="AC145" s="38">
        <v>125.57</v>
      </c>
      <c r="AD145" s="38">
        <v>116.19</v>
      </c>
      <c r="AE145" s="38">
        <v>109.01</v>
      </c>
      <c r="AF145" s="38">
        <v>292.78</v>
      </c>
      <c r="AG145" s="38">
        <v>145.15</v>
      </c>
      <c r="AH145" s="38">
        <v>145.15</v>
      </c>
    </row>
    <row r="146" spans="1:34" ht="13.5">
      <c r="A146" s="49" t="s">
        <v>64</v>
      </c>
      <c r="B146" s="49">
        <v>1016102</v>
      </c>
      <c r="C146" s="49"/>
      <c r="D146" s="49">
        <v>2</v>
      </c>
      <c r="E146" s="48" t="s">
        <v>193</v>
      </c>
      <c r="F146" s="38">
        <v>47404926.83</v>
      </c>
      <c r="G146" s="38">
        <v>34348278.93</v>
      </c>
      <c r="H146" s="38">
        <v>13451648.25</v>
      </c>
      <c r="I146" s="38">
        <v>285000</v>
      </c>
      <c r="J146" s="38">
        <v>13056647.9</v>
      </c>
      <c r="K146" s="38">
        <v>13056647.9</v>
      </c>
      <c r="L146" s="38">
        <v>45505423.9</v>
      </c>
      <c r="M146" s="38">
        <v>32989582.63</v>
      </c>
      <c r="N146" s="38">
        <v>13162612.11</v>
      </c>
      <c r="O146" s="38">
        <v>251215.92</v>
      </c>
      <c r="P146" s="38">
        <v>12515841.27</v>
      </c>
      <c r="Q146" s="38">
        <v>12515841.27</v>
      </c>
      <c r="R146" s="38">
        <f t="shared" si="24"/>
        <v>95.99302634341815</v>
      </c>
      <c r="S146" s="38">
        <f t="shared" si="25"/>
        <v>96.04435406277865</v>
      </c>
      <c r="T146" s="38">
        <f t="shared" si="26"/>
        <v>97.8512957324765</v>
      </c>
      <c r="U146" s="38">
        <f t="shared" si="27"/>
        <v>88.14593684210527</v>
      </c>
      <c r="V146" s="38">
        <f t="shared" si="28"/>
        <v>95.85799790159002</v>
      </c>
      <c r="W146" s="38">
        <f t="shared" si="29"/>
        <v>95.85799790159002</v>
      </c>
      <c r="X146" s="38">
        <f t="shared" si="30"/>
        <v>72.49593521531837</v>
      </c>
      <c r="Y146" s="38">
        <f t="shared" si="31"/>
        <v>28.925369729387356</v>
      </c>
      <c r="Z146" s="38">
        <f t="shared" si="32"/>
        <v>0.5520570922535676</v>
      </c>
      <c r="AA146" s="38">
        <f t="shared" si="33"/>
        <v>27.50406478468164</v>
      </c>
      <c r="AB146" s="38">
        <f t="shared" si="34"/>
        <v>27.50406478468164</v>
      </c>
      <c r="AC146" s="38">
        <v>113.32</v>
      </c>
      <c r="AD146" s="38">
        <v>101.98</v>
      </c>
      <c r="AE146" s="38">
        <v>106.04</v>
      </c>
      <c r="AF146" s="38">
        <v>92.56</v>
      </c>
      <c r="AG146" s="38">
        <v>160.3</v>
      </c>
      <c r="AH146" s="38">
        <v>160.3</v>
      </c>
    </row>
    <row r="147" spans="1:34" ht="13.5">
      <c r="A147" s="49" t="s">
        <v>64</v>
      </c>
      <c r="B147" s="49">
        <v>1016112</v>
      </c>
      <c r="C147" s="49"/>
      <c r="D147" s="49">
        <v>2</v>
      </c>
      <c r="E147" s="48" t="s">
        <v>194</v>
      </c>
      <c r="F147" s="38">
        <v>22941694.86</v>
      </c>
      <c r="G147" s="38">
        <v>15356203.86</v>
      </c>
      <c r="H147" s="38">
        <v>5445289.74</v>
      </c>
      <c r="I147" s="38">
        <v>67450</v>
      </c>
      <c r="J147" s="38">
        <v>7585491</v>
      </c>
      <c r="K147" s="38">
        <v>7585491</v>
      </c>
      <c r="L147" s="38">
        <v>19718342.16</v>
      </c>
      <c r="M147" s="38">
        <v>14266046.8</v>
      </c>
      <c r="N147" s="38">
        <v>5244984.42</v>
      </c>
      <c r="O147" s="38">
        <v>44061.88</v>
      </c>
      <c r="P147" s="38">
        <v>5452295.36</v>
      </c>
      <c r="Q147" s="38">
        <v>5452295.36</v>
      </c>
      <c r="R147" s="38">
        <f t="shared" si="24"/>
        <v>85.949805715444</v>
      </c>
      <c r="S147" s="38">
        <f t="shared" si="25"/>
        <v>92.90086879583794</v>
      </c>
      <c r="T147" s="38">
        <f t="shared" si="26"/>
        <v>96.32149381274246</v>
      </c>
      <c r="U147" s="38">
        <f t="shared" si="27"/>
        <v>65.32524833209786</v>
      </c>
      <c r="V147" s="38">
        <f t="shared" si="28"/>
        <v>71.87794910046034</v>
      </c>
      <c r="W147" s="38">
        <f t="shared" si="29"/>
        <v>71.87794910046034</v>
      </c>
      <c r="X147" s="38">
        <f t="shared" si="30"/>
        <v>72.34911882673204</v>
      </c>
      <c r="Y147" s="38">
        <f t="shared" si="31"/>
        <v>26.599520271231565</v>
      </c>
      <c r="Z147" s="38">
        <f t="shared" si="32"/>
        <v>0.2234563110958817</v>
      </c>
      <c r="AA147" s="38">
        <f t="shared" si="33"/>
        <v>27.650881173267965</v>
      </c>
      <c r="AB147" s="38">
        <f t="shared" si="34"/>
        <v>27.650881173267965</v>
      </c>
      <c r="AC147" s="38">
        <v>120.64</v>
      </c>
      <c r="AD147" s="38">
        <v>105.54</v>
      </c>
      <c r="AE147" s="38">
        <v>104.45</v>
      </c>
      <c r="AF147" s="38">
        <v>90.02</v>
      </c>
      <c r="AG147" s="38">
        <v>192.78</v>
      </c>
      <c r="AH147" s="38">
        <v>192.78</v>
      </c>
    </row>
    <row r="148" spans="1:34" ht="13.5">
      <c r="A148" s="49" t="s">
        <v>64</v>
      </c>
      <c r="B148" s="49">
        <v>1017012</v>
      </c>
      <c r="C148" s="49"/>
      <c r="D148" s="49">
        <v>2</v>
      </c>
      <c r="E148" s="48" t="s">
        <v>195</v>
      </c>
      <c r="F148" s="38">
        <v>23604543.01</v>
      </c>
      <c r="G148" s="38">
        <v>21185843.01</v>
      </c>
      <c r="H148" s="38">
        <v>8537686.94</v>
      </c>
      <c r="I148" s="38">
        <v>120000</v>
      </c>
      <c r="J148" s="38">
        <v>2418700</v>
      </c>
      <c r="K148" s="38">
        <v>2418700</v>
      </c>
      <c r="L148" s="38">
        <v>22789738.06</v>
      </c>
      <c r="M148" s="38">
        <v>20420757.77</v>
      </c>
      <c r="N148" s="38">
        <v>8414769.91</v>
      </c>
      <c r="O148" s="38">
        <v>46079.14</v>
      </c>
      <c r="P148" s="38">
        <v>2368980.29</v>
      </c>
      <c r="Q148" s="38">
        <v>2368980.29</v>
      </c>
      <c r="R148" s="38">
        <f t="shared" si="24"/>
        <v>96.5481011445347</v>
      </c>
      <c r="S148" s="38">
        <f t="shared" si="25"/>
        <v>96.38869579256831</v>
      </c>
      <c r="T148" s="38">
        <f t="shared" si="26"/>
        <v>98.56030057246396</v>
      </c>
      <c r="U148" s="38">
        <f t="shared" si="27"/>
        <v>38.39928333333334</v>
      </c>
      <c r="V148" s="38">
        <f t="shared" si="28"/>
        <v>97.94436226071856</v>
      </c>
      <c r="W148" s="38">
        <f t="shared" si="29"/>
        <v>97.94436226071856</v>
      </c>
      <c r="X148" s="38">
        <f t="shared" si="30"/>
        <v>89.60505696132604</v>
      </c>
      <c r="Y148" s="38">
        <f t="shared" si="31"/>
        <v>36.92350428884219</v>
      </c>
      <c r="Z148" s="38">
        <f t="shared" si="32"/>
        <v>0.20219249505494316</v>
      </c>
      <c r="AA148" s="38">
        <f t="shared" si="33"/>
        <v>10.394943038673961</v>
      </c>
      <c r="AB148" s="38">
        <f t="shared" si="34"/>
        <v>10.394943038673961</v>
      </c>
      <c r="AC148" s="38">
        <v>107.99</v>
      </c>
      <c r="AD148" s="38">
        <v>103.64</v>
      </c>
      <c r="AE148" s="38">
        <v>109.81</v>
      </c>
      <c r="AF148" s="38">
        <v>62.64</v>
      </c>
      <c r="AG148" s="38">
        <v>169.22</v>
      </c>
      <c r="AH148" s="38">
        <v>169.22</v>
      </c>
    </row>
    <row r="149" spans="1:34" ht="13.5">
      <c r="A149" s="49" t="s">
        <v>64</v>
      </c>
      <c r="B149" s="49">
        <v>1017022</v>
      </c>
      <c r="C149" s="49"/>
      <c r="D149" s="49">
        <v>2</v>
      </c>
      <c r="E149" s="48" t="s">
        <v>196</v>
      </c>
      <c r="F149" s="38">
        <v>22943797.8</v>
      </c>
      <c r="G149" s="38">
        <v>16883777.8</v>
      </c>
      <c r="H149" s="38">
        <v>6748289.94</v>
      </c>
      <c r="I149" s="38">
        <v>100000</v>
      </c>
      <c r="J149" s="38">
        <v>6060020</v>
      </c>
      <c r="K149" s="38">
        <v>6060020</v>
      </c>
      <c r="L149" s="38">
        <v>21071937.93</v>
      </c>
      <c r="M149" s="38">
        <v>15629533.18</v>
      </c>
      <c r="N149" s="38">
        <v>6524444.39</v>
      </c>
      <c r="O149" s="38">
        <v>52427.92</v>
      </c>
      <c r="P149" s="38">
        <v>5442404.75</v>
      </c>
      <c r="Q149" s="38">
        <v>5442404.75</v>
      </c>
      <c r="R149" s="38">
        <f t="shared" si="24"/>
        <v>91.84154303347286</v>
      </c>
      <c r="S149" s="38">
        <f t="shared" si="25"/>
        <v>92.5713034437115</v>
      </c>
      <c r="T149" s="38">
        <f t="shared" si="26"/>
        <v>96.68292927556102</v>
      </c>
      <c r="U149" s="38">
        <f t="shared" si="27"/>
        <v>52.42791999999999</v>
      </c>
      <c r="V149" s="38">
        <f t="shared" si="28"/>
        <v>89.80836284368698</v>
      </c>
      <c r="W149" s="38">
        <f t="shared" si="29"/>
        <v>89.80836284368698</v>
      </c>
      <c r="X149" s="38">
        <f t="shared" si="30"/>
        <v>74.17226280715415</v>
      </c>
      <c r="Y149" s="38">
        <f t="shared" si="31"/>
        <v>30.962716441524744</v>
      </c>
      <c r="Z149" s="38">
        <f t="shared" si="32"/>
        <v>0.24880445345920776</v>
      </c>
      <c r="AA149" s="38">
        <f t="shared" si="33"/>
        <v>25.82773719284584</v>
      </c>
      <c r="AB149" s="38">
        <f t="shared" si="34"/>
        <v>25.82773719284584</v>
      </c>
      <c r="AC149" s="38">
        <v>112.06</v>
      </c>
      <c r="AD149" s="38">
        <v>104.71</v>
      </c>
      <c r="AE149" s="38">
        <v>106.65</v>
      </c>
      <c r="AF149" s="38">
        <v>93.92</v>
      </c>
      <c r="AG149" s="38">
        <v>140.32</v>
      </c>
      <c r="AH149" s="38">
        <v>140.32</v>
      </c>
    </row>
    <row r="150" spans="1:34" ht="13.5">
      <c r="A150" s="49" t="s">
        <v>64</v>
      </c>
      <c r="B150" s="49">
        <v>1017032</v>
      </c>
      <c r="C150" s="49"/>
      <c r="D150" s="49">
        <v>2</v>
      </c>
      <c r="E150" s="48" t="s">
        <v>197</v>
      </c>
      <c r="F150" s="38">
        <v>20480730.42</v>
      </c>
      <c r="G150" s="38">
        <v>17137753.92</v>
      </c>
      <c r="H150" s="38">
        <v>6570687.03</v>
      </c>
      <c r="I150" s="38">
        <v>140000</v>
      </c>
      <c r="J150" s="38">
        <v>3342976.5</v>
      </c>
      <c r="K150" s="38">
        <v>3342976.5</v>
      </c>
      <c r="L150" s="38">
        <v>19283787.7</v>
      </c>
      <c r="M150" s="38">
        <v>16546100.42</v>
      </c>
      <c r="N150" s="38">
        <v>6519471.56</v>
      </c>
      <c r="O150" s="38">
        <v>133029.95</v>
      </c>
      <c r="P150" s="38">
        <v>2737687.28</v>
      </c>
      <c r="Q150" s="38">
        <v>2737687.28</v>
      </c>
      <c r="R150" s="38">
        <f t="shared" si="24"/>
        <v>94.15576155999224</v>
      </c>
      <c r="S150" s="38">
        <f t="shared" si="25"/>
        <v>96.54766019653525</v>
      </c>
      <c r="T150" s="38">
        <f t="shared" si="26"/>
        <v>99.22054619606497</v>
      </c>
      <c r="U150" s="38">
        <f t="shared" si="27"/>
        <v>95.02139285714286</v>
      </c>
      <c r="V150" s="38">
        <f t="shared" si="28"/>
        <v>81.89370400898719</v>
      </c>
      <c r="W150" s="38">
        <f t="shared" si="29"/>
        <v>81.89370400898719</v>
      </c>
      <c r="X150" s="38">
        <f t="shared" si="30"/>
        <v>85.8031662524474</v>
      </c>
      <c r="Y150" s="38">
        <f t="shared" si="31"/>
        <v>33.80804467163886</v>
      </c>
      <c r="Z150" s="38">
        <f t="shared" si="32"/>
        <v>0.6898538402805586</v>
      </c>
      <c r="AA150" s="38">
        <f t="shared" si="33"/>
        <v>14.196833747552615</v>
      </c>
      <c r="AB150" s="38">
        <f t="shared" si="34"/>
        <v>14.196833747552615</v>
      </c>
      <c r="AC150" s="38">
        <v>116.51</v>
      </c>
      <c r="AD150" s="38">
        <v>107.95</v>
      </c>
      <c r="AE150" s="38">
        <v>109.08</v>
      </c>
      <c r="AF150" s="38">
        <v>98.44</v>
      </c>
      <c r="AG150" s="38">
        <v>223.86</v>
      </c>
      <c r="AH150" s="38">
        <v>223.86</v>
      </c>
    </row>
    <row r="151" spans="1:34" ht="13.5">
      <c r="A151" s="49" t="s">
        <v>64</v>
      </c>
      <c r="B151" s="49">
        <v>1017042</v>
      </c>
      <c r="C151" s="49"/>
      <c r="D151" s="49">
        <v>2</v>
      </c>
      <c r="E151" s="48" t="s">
        <v>198</v>
      </c>
      <c r="F151" s="38">
        <v>24585930.93</v>
      </c>
      <c r="G151" s="38">
        <v>22959162.79</v>
      </c>
      <c r="H151" s="38">
        <v>10027827.97</v>
      </c>
      <c r="I151" s="38">
        <v>390000</v>
      </c>
      <c r="J151" s="38">
        <v>1626768.14</v>
      </c>
      <c r="K151" s="38">
        <v>1626768.14</v>
      </c>
      <c r="L151" s="38">
        <v>23706604.77</v>
      </c>
      <c r="M151" s="38">
        <v>22231039.79</v>
      </c>
      <c r="N151" s="38">
        <v>9876961.29</v>
      </c>
      <c r="O151" s="38">
        <v>383493.74</v>
      </c>
      <c r="P151" s="38">
        <v>1475564.98</v>
      </c>
      <c r="Q151" s="38">
        <v>1475564.98</v>
      </c>
      <c r="R151" s="38">
        <f t="shared" si="24"/>
        <v>96.42345794225332</v>
      </c>
      <c r="S151" s="38">
        <f t="shared" si="25"/>
        <v>96.82861693756037</v>
      </c>
      <c r="T151" s="38">
        <f t="shared" si="26"/>
        <v>98.4955198628123</v>
      </c>
      <c r="U151" s="38">
        <f t="shared" si="27"/>
        <v>98.3317282051282</v>
      </c>
      <c r="V151" s="38">
        <f t="shared" si="28"/>
        <v>90.70530358432026</v>
      </c>
      <c r="W151" s="38">
        <f t="shared" si="29"/>
        <v>90.70530358432026</v>
      </c>
      <c r="X151" s="38">
        <f t="shared" si="30"/>
        <v>93.7757220221291</v>
      </c>
      <c r="Y151" s="38">
        <f t="shared" si="31"/>
        <v>41.66333131979742</v>
      </c>
      <c r="Z151" s="38">
        <f t="shared" si="32"/>
        <v>1.6176662315022854</v>
      </c>
      <c r="AA151" s="38">
        <f t="shared" si="33"/>
        <v>6.22427797787089</v>
      </c>
      <c r="AB151" s="38">
        <f t="shared" si="34"/>
        <v>6.22427797787089</v>
      </c>
      <c r="AC151" s="38">
        <v>96.99</v>
      </c>
      <c r="AD151" s="38">
        <v>104.52</v>
      </c>
      <c r="AE151" s="38">
        <v>109.35</v>
      </c>
      <c r="AF151" s="38">
        <v>118.22</v>
      </c>
      <c r="AG151" s="38">
        <v>46.53</v>
      </c>
      <c r="AH151" s="38">
        <v>46.53</v>
      </c>
    </row>
    <row r="152" spans="1:34" ht="13.5">
      <c r="A152" s="49" t="s">
        <v>64</v>
      </c>
      <c r="B152" s="49">
        <v>1017052</v>
      </c>
      <c r="C152" s="49"/>
      <c r="D152" s="49">
        <v>2</v>
      </c>
      <c r="E152" s="48" t="s">
        <v>199</v>
      </c>
      <c r="F152" s="38">
        <v>28114079.99</v>
      </c>
      <c r="G152" s="38">
        <v>20543033.99</v>
      </c>
      <c r="H152" s="38">
        <v>7465001.18</v>
      </c>
      <c r="I152" s="38">
        <v>150000</v>
      </c>
      <c r="J152" s="38">
        <v>7571046</v>
      </c>
      <c r="K152" s="38">
        <v>7571046</v>
      </c>
      <c r="L152" s="38">
        <v>26304068.12</v>
      </c>
      <c r="M152" s="38">
        <v>19670201.58</v>
      </c>
      <c r="N152" s="38">
        <v>7233346.85</v>
      </c>
      <c r="O152" s="38">
        <v>135880.93</v>
      </c>
      <c r="P152" s="38">
        <v>6633866.54</v>
      </c>
      <c r="Q152" s="38">
        <v>6633866.54</v>
      </c>
      <c r="R152" s="38">
        <f t="shared" si="24"/>
        <v>93.56190253907008</v>
      </c>
      <c r="S152" s="38">
        <f t="shared" si="25"/>
        <v>95.75120008843444</v>
      </c>
      <c r="T152" s="38">
        <f t="shared" si="26"/>
        <v>96.89679446239552</v>
      </c>
      <c r="U152" s="38">
        <f t="shared" si="27"/>
        <v>90.58728666666667</v>
      </c>
      <c r="V152" s="38">
        <f t="shared" si="28"/>
        <v>87.62153261253465</v>
      </c>
      <c r="W152" s="38">
        <f t="shared" si="29"/>
        <v>87.62153261253465</v>
      </c>
      <c r="X152" s="38">
        <f t="shared" si="30"/>
        <v>74.78007390440105</v>
      </c>
      <c r="Y152" s="38">
        <f t="shared" si="31"/>
        <v>27.498966384215702</v>
      </c>
      <c r="Z152" s="38">
        <f t="shared" si="32"/>
        <v>0.5165776235831919</v>
      </c>
      <c r="AA152" s="38">
        <f t="shared" si="33"/>
        <v>25.219926095598932</v>
      </c>
      <c r="AB152" s="38">
        <f t="shared" si="34"/>
        <v>25.219926095598932</v>
      </c>
      <c r="AC152" s="38">
        <v>107.51</v>
      </c>
      <c r="AD152" s="38">
        <v>97.27</v>
      </c>
      <c r="AE152" s="38">
        <v>107.37</v>
      </c>
      <c r="AF152" s="38">
        <v>113.5</v>
      </c>
      <c r="AG152" s="38">
        <v>156.32</v>
      </c>
      <c r="AH152" s="38">
        <v>156.32</v>
      </c>
    </row>
    <row r="153" spans="1:34" ht="13.5">
      <c r="A153" s="49" t="s">
        <v>64</v>
      </c>
      <c r="B153" s="49">
        <v>1017062</v>
      </c>
      <c r="C153" s="49"/>
      <c r="D153" s="49">
        <v>2</v>
      </c>
      <c r="E153" s="48" t="s">
        <v>200</v>
      </c>
      <c r="F153" s="38">
        <v>20551170.72</v>
      </c>
      <c r="G153" s="38">
        <v>19825367.68</v>
      </c>
      <c r="H153" s="38">
        <v>8975263.34</v>
      </c>
      <c r="I153" s="38">
        <v>120000</v>
      </c>
      <c r="J153" s="38">
        <v>725803.04</v>
      </c>
      <c r="K153" s="38">
        <v>725803.04</v>
      </c>
      <c r="L153" s="38">
        <v>19724224.03</v>
      </c>
      <c r="M153" s="38">
        <v>19101420.99</v>
      </c>
      <c r="N153" s="38">
        <v>8778921.44</v>
      </c>
      <c r="O153" s="38">
        <v>118565.7</v>
      </c>
      <c r="P153" s="38">
        <v>622803.04</v>
      </c>
      <c r="Q153" s="38">
        <v>622803.04</v>
      </c>
      <c r="R153" s="38">
        <f t="shared" si="24"/>
        <v>95.9761577514646</v>
      </c>
      <c r="S153" s="38">
        <f t="shared" si="25"/>
        <v>96.34838202405534</v>
      </c>
      <c r="T153" s="38">
        <f t="shared" si="26"/>
        <v>97.81241070526627</v>
      </c>
      <c r="U153" s="38">
        <f t="shared" si="27"/>
        <v>98.80475</v>
      </c>
      <c r="V153" s="38">
        <f t="shared" si="28"/>
        <v>85.80882218404597</v>
      </c>
      <c r="W153" s="38">
        <f t="shared" si="29"/>
        <v>85.80882218404597</v>
      </c>
      <c r="X153" s="38">
        <f t="shared" si="30"/>
        <v>96.84244592308049</v>
      </c>
      <c r="Y153" s="38">
        <f t="shared" si="31"/>
        <v>44.50832350437463</v>
      </c>
      <c r="Z153" s="38">
        <f t="shared" si="32"/>
        <v>0.6011171837212193</v>
      </c>
      <c r="AA153" s="38">
        <f t="shared" si="33"/>
        <v>3.1575540769194963</v>
      </c>
      <c r="AB153" s="38">
        <f t="shared" si="34"/>
        <v>3.1575540769194963</v>
      </c>
      <c r="AC153" s="38">
        <v>98.21</v>
      </c>
      <c r="AD153" s="38">
        <v>105.71</v>
      </c>
      <c r="AE153" s="38">
        <v>105.12</v>
      </c>
      <c r="AF153" s="38">
        <v>125.14</v>
      </c>
      <c r="AG153" s="38">
        <v>30.94</v>
      </c>
      <c r="AH153" s="38">
        <v>30.94</v>
      </c>
    </row>
    <row r="154" spans="1:34" ht="13.5">
      <c r="A154" s="49" t="s">
        <v>64</v>
      </c>
      <c r="B154" s="49">
        <v>1017072</v>
      </c>
      <c r="C154" s="49"/>
      <c r="D154" s="49">
        <v>2</v>
      </c>
      <c r="E154" s="48" t="s">
        <v>201</v>
      </c>
      <c r="F154" s="38">
        <v>34578083.57</v>
      </c>
      <c r="G154" s="38">
        <v>24883167.92</v>
      </c>
      <c r="H154" s="38">
        <v>9540013.45</v>
      </c>
      <c r="I154" s="38">
        <v>230000</v>
      </c>
      <c r="J154" s="38">
        <v>9694915.65</v>
      </c>
      <c r="K154" s="38">
        <v>9694915.65</v>
      </c>
      <c r="L154" s="38">
        <v>32043095.46</v>
      </c>
      <c r="M154" s="38">
        <v>22869261.49</v>
      </c>
      <c r="N154" s="38">
        <v>8736332.05</v>
      </c>
      <c r="O154" s="38">
        <v>216913.41</v>
      </c>
      <c r="P154" s="38">
        <v>9173833.97</v>
      </c>
      <c r="Q154" s="38">
        <v>9173833.97</v>
      </c>
      <c r="R154" s="38">
        <f t="shared" si="24"/>
        <v>92.66880101996352</v>
      </c>
      <c r="S154" s="38">
        <f t="shared" si="25"/>
        <v>91.90655130217036</v>
      </c>
      <c r="T154" s="38">
        <f t="shared" si="26"/>
        <v>91.57567854372365</v>
      </c>
      <c r="U154" s="38">
        <f t="shared" si="27"/>
        <v>94.31017826086958</v>
      </c>
      <c r="V154" s="38">
        <f t="shared" si="28"/>
        <v>94.62520666696054</v>
      </c>
      <c r="W154" s="38">
        <f t="shared" si="29"/>
        <v>94.62520666696054</v>
      </c>
      <c r="X154" s="38">
        <f t="shared" si="30"/>
        <v>71.37032537492554</v>
      </c>
      <c r="Y154" s="38">
        <f t="shared" si="31"/>
        <v>27.264319893518802</v>
      </c>
      <c r="Z154" s="38">
        <f t="shared" si="32"/>
        <v>0.6769427450315376</v>
      </c>
      <c r="AA154" s="38">
        <f t="shared" si="33"/>
        <v>28.629674625074443</v>
      </c>
      <c r="AB154" s="38">
        <f t="shared" si="34"/>
        <v>28.629674625074443</v>
      </c>
      <c r="AC154" s="38">
        <v>111.15</v>
      </c>
      <c r="AD154" s="38">
        <v>96.99</v>
      </c>
      <c r="AE154" s="38">
        <v>106.37</v>
      </c>
      <c r="AF154" s="38">
        <v>83.91</v>
      </c>
      <c r="AG154" s="38">
        <v>174.75</v>
      </c>
      <c r="AH154" s="38">
        <v>174.75</v>
      </c>
    </row>
    <row r="155" spans="1:34" ht="13.5">
      <c r="A155" s="49" t="s">
        <v>64</v>
      </c>
      <c r="B155" s="49">
        <v>1017082</v>
      </c>
      <c r="C155" s="49"/>
      <c r="D155" s="49">
        <v>2</v>
      </c>
      <c r="E155" s="48" t="s">
        <v>202</v>
      </c>
      <c r="F155" s="38">
        <v>15686120.84</v>
      </c>
      <c r="G155" s="38">
        <v>14397520.84</v>
      </c>
      <c r="H155" s="38">
        <v>6333910.71</v>
      </c>
      <c r="I155" s="38">
        <v>224000</v>
      </c>
      <c r="J155" s="38">
        <v>1288600</v>
      </c>
      <c r="K155" s="38">
        <v>1288600</v>
      </c>
      <c r="L155" s="38">
        <v>13791925.32</v>
      </c>
      <c r="M155" s="38">
        <v>13377553.98</v>
      </c>
      <c r="N155" s="38">
        <v>6064747.48</v>
      </c>
      <c r="O155" s="38">
        <v>213263.48</v>
      </c>
      <c r="P155" s="38">
        <v>414371.34</v>
      </c>
      <c r="Q155" s="38">
        <v>414371.34</v>
      </c>
      <c r="R155" s="38">
        <f t="shared" si="24"/>
        <v>87.924385261844</v>
      </c>
      <c r="S155" s="38">
        <f t="shared" si="25"/>
        <v>92.91567714098201</v>
      </c>
      <c r="T155" s="38">
        <f t="shared" si="26"/>
        <v>95.75044167302448</v>
      </c>
      <c r="U155" s="38">
        <f t="shared" si="27"/>
        <v>95.20691071428573</v>
      </c>
      <c r="V155" s="38">
        <f t="shared" si="28"/>
        <v>32.156708055253766</v>
      </c>
      <c r="W155" s="38">
        <f t="shared" si="29"/>
        <v>32.156708055253766</v>
      </c>
      <c r="X155" s="38">
        <f t="shared" si="30"/>
        <v>96.99555116210563</v>
      </c>
      <c r="Y155" s="38">
        <f t="shared" si="31"/>
        <v>43.973175167975754</v>
      </c>
      <c r="Z155" s="38">
        <f t="shared" si="32"/>
        <v>1.5462923054748676</v>
      </c>
      <c r="AA155" s="38">
        <f t="shared" si="33"/>
        <v>3.0044488378943743</v>
      </c>
      <c r="AB155" s="38">
        <f t="shared" si="34"/>
        <v>3.0044488378943743</v>
      </c>
      <c r="AC155" s="38">
        <v>92.83</v>
      </c>
      <c r="AD155" s="38">
        <v>100.62</v>
      </c>
      <c r="AE155" s="38">
        <v>103.97</v>
      </c>
      <c r="AF155" s="38">
        <v>108.1</v>
      </c>
      <c r="AG155" s="38">
        <v>26.53</v>
      </c>
      <c r="AH155" s="38">
        <v>26.53</v>
      </c>
    </row>
    <row r="156" spans="1:34" ht="13.5">
      <c r="A156" s="49" t="s">
        <v>64</v>
      </c>
      <c r="B156" s="49">
        <v>1017093</v>
      </c>
      <c r="C156" s="49"/>
      <c r="D156" s="49">
        <v>3</v>
      </c>
      <c r="E156" s="48" t="s">
        <v>203</v>
      </c>
      <c r="F156" s="38">
        <v>136005404.54</v>
      </c>
      <c r="G156" s="38">
        <v>110857640.21</v>
      </c>
      <c r="H156" s="38">
        <v>38255195.17</v>
      </c>
      <c r="I156" s="38">
        <v>800000</v>
      </c>
      <c r="J156" s="38">
        <v>25147764.33</v>
      </c>
      <c r="K156" s="38">
        <v>25147764.33</v>
      </c>
      <c r="L156" s="38">
        <v>127058303.09</v>
      </c>
      <c r="M156" s="38">
        <v>105533368.26</v>
      </c>
      <c r="N156" s="38">
        <v>37198859.96</v>
      </c>
      <c r="O156" s="38">
        <v>595004.81</v>
      </c>
      <c r="P156" s="38">
        <v>21524934.83</v>
      </c>
      <c r="Q156" s="38">
        <v>21524934.83</v>
      </c>
      <c r="R156" s="38">
        <f t="shared" si="24"/>
        <v>93.42151035816478</v>
      </c>
      <c r="S156" s="38">
        <f t="shared" si="25"/>
        <v>95.1971989121236</v>
      </c>
      <c r="T156" s="38">
        <f t="shared" si="26"/>
        <v>97.23871436204726</v>
      </c>
      <c r="U156" s="38">
        <f t="shared" si="27"/>
        <v>74.37560125000002</v>
      </c>
      <c r="V156" s="38">
        <f t="shared" si="28"/>
        <v>85.59383071807243</v>
      </c>
      <c r="W156" s="38">
        <f t="shared" si="29"/>
        <v>85.59383071807243</v>
      </c>
      <c r="X156" s="38">
        <f t="shared" si="30"/>
        <v>83.05900967782239</v>
      </c>
      <c r="Y156" s="38">
        <f t="shared" si="31"/>
        <v>29.27700044415885</v>
      </c>
      <c r="Z156" s="38">
        <f t="shared" si="32"/>
        <v>0.46829274083609995</v>
      </c>
      <c r="AA156" s="38">
        <f t="shared" si="33"/>
        <v>16.940990322177612</v>
      </c>
      <c r="AB156" s="38">
        <f t="shared" si="34"/>
        <v>16.940990322177612</v>
      </c>
      <c r="AC156" s="38">
        <v>101.76</v>
      </c>
      <c r="AD156" s="38">
        <v>102.79</v>
      </c>
      <c r="AE156" s="38">
        <v>106.42</v>
      </c>
      <c r="AF156" s="38">
        <v>89.47</v>
      </c>
      <c r="AG156" s="38">
        <v>96.97</v>
      </c>
      <c r="AH156" s="38">
        <v>96.97</v>
      </c>
    </row>
    <row r="157" spans="1:34" ht="13.5">
      <c r="A157" s="49" t="s">
        <v>64</v>
      </c>
      <c r="B157" s="49">
        <v>1017102</v>
      </c>
      <c r="C157" s="49"/>
      <c r="D157" s="49">
        <v>2</v>
      </c>
      <c r="E157" s="48" t="s">
        <v>204</v>
      </c>
      <c r="F157" s="38">
        <v>32456813.76</v>
      </c>
      <c r="G157" s="38">
        <v>26188477.91</v>
      </c>
      <c r="H157" s="38">
        <v>10566669.44</v>
      </c>
      <c r="I157" s="38">
        <v>200000</v>
      </c>
      <c r="J157" s="38">
        <v>6268335.85</v>
      </c>
      <c r="K157" s="38">
        <v>6268335.85</v>
      </c>
      <c r="L157" s="38">
        <v>30773602.64</v>
      </c>
      <c r="M157" s="38">
        <v>24686071.61</v>
      </c>
      <c r="N157" s="38">
        <v>10231988.57</v>
      </c>
      <c r="O157" s="38">
        <v>59677.9</v>
      </c>
      <c r="P157" s="38">
        <v>6087531.03</v>
      </c>
      <c r="Q157" s="38">
        <v>6087531.03</v>
      </c>
      <c r="R157" s="38">
        <f t="shared" si="24"/>
        <v>94.81399766333686</v>
      </c>
      <c r="S157" s="38">
        <f t="shared" si="25"/>
        <v>94.26310186806882</v>
      </c>
      <c r="T157" s="38">
        <f t="shared" si="26"/>
        <v>96.83267398587232</v>
      </c>
      <c r="U157" s="38">
        <f t="shared" si="27"/>
        <v>29.838950000000004</v>
      </c>
      <c r="V157" s="38">
        <f t="shared" si="28"/>
        <v>97.11558499214749</v>
      </c>
      <c r="W157" s="38">
        <f t="shared" si="29"/>
        <v>97.11558499214749</v>
      </c>
      <c r="X157" s="38">
        <f t="shared" si="30"/>
        <v>80.21833484621871</v>
      </c>
      <c r="Y157" s="38">
        <f t="shared" si="31"/>
        <v>33.249238607833014</v>
      </c>
      <c r="Z157" s="38">
        <f t="shared" si="32"/>
        <v>0.19392562092301066</v>
      </c>
      <c r="AA157" s="38">
        <f t="shared" si="33"/>
        <v>19.781665153781294</v>
      </c>
      <c r="AB157" s="38">
        <f t="shared" si="34"/>
        <v>19.781665153781294</v>
      </c>
      <c r="AC157" s="38">
        <v>120.62</v>
      </c>
      <c r="AD157" s="38">
        <v>104.71</v>
      </c>
      <c r="AE157" s="38">
        <v>106.22</v>
      </c>
      <c r="AF157" s="38">
        <v>76.95</v>
      </c>
      <c r="AG157" s="38">
        <v>313.96</v>
      </c>
      <c r="AH157" s="38">
        <v>313.96</v>
      </c>
    </row>
    <row r="158" spans="1:34" ht="13.5">
      <c r="A158" s="49" t="s">
        <v>64</v>
      </c>
      <c r="B158" s="49">
        <v>1018012</v>
      </c>
      <c r="C158" s="49"/>
      <c r="D158" s="49">
        <v>2</v>
      </c>
      <c r="E158" s="48" t="s">
        <v>205</v>
      </c>
      <c r="F158" s="38">
        <v>18656765.37</v>
      </c>
      <c r="G158" s="38">
        <v>16368717.53</v>
      </c>
      <c r="H158" s="38">
        <v>4827078.71</v>
      </c>
      <c r="I158" s="38">
        <v>129445.29</v>
      </c>
      <c r="J158" s="38">
        <v>2288047.84</v>
      </c>
      <c r="K158" s="38">
        <v>2288047.84</v>
      </c>
      <c r="L158" s="38">
        <v>18046815.85</v>
      </c>
      <c r="M158" s="38">
        <v>15781437.46</v>
      </c>
      <c r="N158" s="38">
        <v>4693979.73</v>
      </c>
      <c r="O158" s="38">
        <v>81251.97</v>
      </c>
      <c r="P158" s="38">
        <v>2265378.39</v>
      </c>
      <c r="Q158" s="38">
        <v>2265378.39</v>
      </c>
      <c r="R158" s="38">
        <f t="shared" si="24"/>
        <v>96.73067915094866</v>
      </c>
      <c r="S158" s="38">
        <f t="shared" si="25"/>
        <v>96.41218031331012</v>
      </c>
      <c r="T158" s="38">
        <f t="shared" si="26"/>
        <v>97.24265983638789</v>
      </c>
      <c r="U158" s="38">
        <f t="shared" si="27"/>
        <v>62.76935221049759</v>
      </c>
      <c r="V158" s="38">
        <f t="shared" si="28"/>
        <v>99.00922307638463</v>
      </c>
      <c r="W158" s="38">
        <f t="shared" si="29"/>
        <v>99.00922307638463</v>
      </c>
      <c r="X158" s="38">
        <f t="shared" si="30"/>
        <v>87.44721280014612</v>
      </c>
      <c r="Y158" s="38">
        <f t="shared" si="31"/>
        <v>26.010016221227193</v>
      </c>
      <c r="Z158" s="38">
        <f t="shared" si="32"/>
        <v>0.45022884189290374</v>
      </c>
      <c r="AA158" s="38">
        <f t="shared" si="33"/>
        <v>12.552787199853874</v>
      </c>
      <c r="AB158" s="38">
        <f t="shared" si="34"/>
        <v>12.552787199853874</v>
      </c>
      <c r="AC158" s="38">
        <v>116.85</v>
      </c>
      <c r="AD158" s="38">
        <v>108.09</v>
      </c>
      <c r="AE158" s="38">
        <v>109.49</v>
      </c>
      <c r="AF158" s="38">
        <v>85.52</v>
      </c>
      <c r="AG158" s="38">
        <v>268.39</v>
      </c>
      <c r="AH158" s="38">
        <v>269.03</v>
      </c>
    </row>
    <row r="159" spans="1:34" ht="13.5">
      <c r="A159" s="49" t="s">
        <v>64</v>
      </c>
      <c r="B159" s="49">
        <v>1018022</v>
      </c>
      <c r="C159" s="49"/>
      <c r="D159" s="49">
        <v>2</v>
      </c>
      <c r="E159" s="48" t="s">
        <v>206</v>
      </c>
      <c r="F159" s="38">
        <v>18473431.07</v>
      </c>
      <c r="G159" s="38">
        <v>15342719.07</v>
      </c>
      <c r="H159" s="38">
        <v>6192246.62</v>
      </c>
      <c r="I159" s="38">
        <v>51000</v>
      </c>
      <c r="J159" s="38">
        <v>3130712</v>
      </c>
      <c r="K159" s="38">
        <v>3130712</v>
      </c>
      <c r="L159" s="38">
        <v>18179993.02</v>
      </c>
      <c r="M159" s="38">
        <v>15053607.8</v>
      </c>
      <c r="N159" s="38">
        <v>6156116.33</v>
      </c>
      <c r="O159" s="38">
        <v>50247.15</v>
      </c>
      <c r="P159" s="38">
        <v>3126385.22</v>
      </c>
      <c r="Q159" s="38">
        <v>3126385.22</v>
      </c>
      <c r="R159" s="38">
        <f t="shared" si="24"/>
        <v>98.41156713721399</v>
      </c>
      <c r="S159" s="38">
        <f t="shared" si="25"/>
        <v>98.11564515597951</v>
      </c>
      <c r="T159" s="38">
        <f t="shared" si="26"/>
        <v>99.41652372366268</v>
      </c>
      <c r="U159" s="38">
        <f t="shared" si="27"/>
        <v>98.52382352941177</v>
      </c>
      <c r="V159" s="38">
        <f t="shared" si="28"/>
        <v>99.86179565542919</v>
      </c>
      <c r="W159" s="38">
        <f t="shared" si="29"/>
        <v>99.86179565542919</v>
      </c>
      <c r="X159" s="38">
        <f t="shared" si="30"/>
        <v>82.80315500363157</v>
      </c>
      <c r="Y159" s="38">
        <f t="shared" si="31"/>
        <v>33.86203901853864</v>
      </c>
      <c r="Z159" s="38">
        <f t="shared" si="32"/>
        <v>0.2763870698119773</v>
      </c>
      <c r="AA159" s="38">
        <f t="shared" si="33"/>
        <v>17.196844996368434</v>
      </c>
      <c r="AB159" s="38">
        <f t="shared" si="34"/>
        <v>17.196844996368434</v>
      </c>
      <c r="AC159" s="38">
        <v>107</v>
      </c>
      <c r="AD159" s="38">
        <v>104.74</v>
      </c>
      <c r="AE159" s="38">
        <v>108.22</v>
      </c>
      <c r="AF159" s="38">
        <v>185.02</v>
      </c>
      <c r="AG159" s="38">
        <v>119.39</v>
      </c>
      <c r="AH159" s="38">
        <v>119.39</v>
      </c>
    </row>
    <row r="160" spans="1:34" ht="13.5">
      <c r="A160" s="49" t="s">
        <v>64</v>
      </c>
      <c r="B160" s="49">
        <v>1018032</v>
      </c>
      <c r="C160" s="49"/>
      <c r="D160" s="49">
        <v>2</v>
      </c>
      <c r="E160" s="48" t="s">
        <v>207</v>
      </c>
      <c r="F160" s="38">
        <v>27954160.87</v>
      </c>
      <c r="G160" s="38">
        <v>24219160.87</v>
      </c>
      <c r="H160" s="38">
        <v>10588810.1</v>
      </c>
      <c r="I160" s="38">
        <v>150000</v>
      </c>
      <c r="J160" s="38">
        <v>3735000</v>
      </c>
      <c r="K160" s="38">
        <v>3735000</v>
      </c>
      <c r="L160" s="38">
        <v>27138306.24</v>
      </c>
      <c r="M160" s="38">
        <v>23423511.12</v>
      </c>
      <c r="N160" s="38">
        <v>10447919.73</v>
      </c>
      <c r="O160" s="38">
        <v>140869.22</v>
      </c>
      <c r="P160" s="38">
        <v>3714795.12</v>
      </c>
      <c r="Q160" s="38">
        <v>3714795.12</v>
      </c>
      <c r="R160" s="38">
        <f t="shared" si="24"/>
        <v>97.08145548065595</v>
      </c>
      <c r="S160" s="38">
        <f t="shared" si="25"/>
        <v>96.71479224953016</v>
      </c>
      <c r="T160" s="38">
        <f t="shared" si="26"/>
        <v>98.66944096013206</v>
      </c>
      <c r="U160" s="38">
        <f t="shared" si="27"/>
        <v>93.91281333333333</v>
      </c>
      <c r="V160" s="38">
        <f t="shared" si="28"/>
        <v>99.45903935742973</v>
      </c>
      <c r="W160" s="38">
        <f t="shared" si="29"/>
        <v>99.45903935742973</v>
      </c>
      <c r="X160" s="38">
        <f t="shared" si="30"/>
        <v>86.311617655325</v>
      </c>
      <c r="Y160" s="38">
        <f t="shared" si="31"/>
        <v>38.498790741039265</v>
      </c>
      <c r="Z160" s="38">
        <f t="shared" si="32"/>
        <v>0.5190788944387711</v>
      </c>
      <c r="AA160" s="38">
        <f t="shared" si="33"/>
        <v>13.688382344675023</v>
      </c>
      <c r="AB160" s="38">
        <f t="shared" si="34"/>
        <v>13.688382344675023</v>
      </c>
      <c r="AC160" s="38">
        <v>98.61</v>
      </c>
      <c r="AD160" s="38">
        <v>105.17</v>
      </c>
      <c r="AE160" s="38">
        <v>109.94</v>
      </c>
      <c r="AF160" s="38">
        <v>78.99</v>
      </c>
      <c r="AG160" s="38">
        <v>70.78</v>
      </c>
      <c r="AH160" s="38">
        <v>70.78</v>
      </c>
    </row>
    <row r="161" spans="1:34" ht="13.5">
      <c r="A161" s="49" t="s">
        <v>64</v>
      </c>
      <c r="B161" s="49">
        <v>1018042</v>
      </c>
      <c r="C161" s="49"/>
      <c r="D161" s="49">
        <v>2</v>
      </c>
      <c r="E161" s="48" t="s">
        <v>208</v>
      </c>
      <c r="F161" s="38">
        <v>24299320.71</v>
      </c>
      <c r="G161" s="38">
        <v>19018211.71</v>
      </c>
      <c r="H161" s="38">
        <v>7556259.92</v>
      </c>
      <c r="I161" s="38">
        <v>190000</v>
      </c>
      <c r="J161" s="38">
        <v>5281109</v>
      </c>
      <c r="K161" s="38">
        <v>5281109</v>
      </c>
      <c r="L161" s="38">
        <v>20753277.86</v>
      </c>
      <c r="M161" s="38">
        <v>17741333.26</v>
      </c>
      <c r="N161" s="38">
        <v>7450348.68</v>
      </c>
      <c r="O161" s="38">
        <v>161051.78</v>
      </c>
      <c r="P161" s="38">
        <v>3011944.6</v>
      </c>
      <c r="Q161" s="38">
        <v>3011944.6</v>
      </c>
      <c r="R161" s="38">
        <f t="shared" si="24"/>
        <v>85.40682312760832</v>
      </c>
      <c r="S161" s="38">
        <f t="shared" si="25"/>
        <v>93.28602252687827</v>
      </c>
      <c r="T161" s="38">
        <f t="shared" si="26"/>
        <v>98.59836425531535</v>
      </c>
      <c r="U161" s="38">
        <f t="shared" si="27"/>
        <v>84.7640947368421</v>
      </c>
      <c r="V161" s="38">
        <f t="shared" si="28"/>
        <v>57.03242633318115</v>
      </c>
      <c r="W161" s="38">
        <f t="shared" si="29"/>
        <v>57.03242633318115</v>
      </c>
      <c r="X161" s="38">
        <f t="shared" si="30"/>
        <v>85.48689695999667</v>
      </c>
      <c r="Y161" s="38">
        <f t="shared" si="31"/>
        <v>35.89962381007701</v>
      </c>
      <c r="Z161" s="38">
        <f t="shared" si="32"/>
        <v>0.776030567732205</v>
      </c>
      <c r="AA161" s="38">
        <f t="shared" si="33"/>
        <v>14.513103040003342</v>
      </c>
      <c r="AB161" s="38">
        <f t="shared" si="34"/>
        <v>14.513103040003342</v>
      </c>
      <c r="AC161" s="38">
        <v>122.22</v>
      </c>
      <c r="AD161" s="38">
        <v>109.02</v>
      </c>
      <c r="AE161" s="38">
        <v>114.24</v>
      </c>
      <c r="AF161" s="38">
        <v>86.41</v>
      </c>
      <c r="AG161" s="38">
        <v>426.61</v>
      </c>
      <c r="AH161" s="38">
        <v>426.61</v>
      </c>
    </row>
    <row r="162" spans="1:34" ht="13.5">
      <c r="A162" s="49" t="s">
        <v>64</v>
      </c>
      <c r="B162" s="49">
        <v>1018052</v>
      </c>
      <c r="C162" s="49"/>
      <c r="D162" s="49">
        <v>2</v>
      </c>
      <c r="E162" s="48" t="s">
        <v>209</v>
      </c>
      <c r="F162" s="38">
        <v>19139797.29</v>
      </c>
      <c r="G162" s="38">
        <v>16833453.14</v>
      </c>
      <c r="H162" s="38">
        <v>7042646.51</v>
      </c>
      <c r="I162" s="38">
        <v>205340</v>
      </c>
      <c r="J162" s="38">
        <v>2306344.15</v>
      </c>
      <c r="K162" s="38">
        <v>2306344.15</v>
      </c>
      <c r="L162" s="38">
        <v>18428916.8</v>
      </c>
      <c r="M162" s="38">
        <v>16188971.96</v>
      </c>
      <c r="N162" s="38">
        <v>6871327.33</v>
      </c>
      <c r="O162" s="38">
        <v>195859.29</v>
      </c>
      <c r="P162" s="38">
        <v>2239944.84</v>
      </c>
      <c r="Q162" s="38">
        <v>2239944.84</v>
      </c>
      <c r="R162" s="38">
        <f t="shared" si="24"/>
        <v>96.28585152063542</v>
      </c>
      <c r="S162" s="38">
        <f t="shared" si="25"/>
        <v>96.17142617952481</v>
      </c>
      <c r="T162" s="38">
        <f t="shared" si="26"/>
        <v>97.56740339364272</v>
      </c>
      <c r="U162" s="38">
        <f t="shared" si="27"/>
        <v>95.38292100905815</v>
      </c>
      <c r="V162" s="38">
        <f t="shared" si="28"/>
        <v>97.12101465863194</v>
      </c>
      <c r="W162" s="38">
        <f t="shared" si="29"/>
        <v>97.12101465863194</v>
      </c>
      <c r="X162" s="38">
        <f t="shared" si="30"/>
        <v>87.84548834687887</v>
      </c>
      <c r="Y162" s="38">
        <f t="shared" si="31"/>
        <v>37.285573561219834</v>
      </c>
      <c r="Z162" s="38">
        <f t="shared" si="32"/>
        <v>1.0627824311410425</v>
      </c>
      <c r="AA162" s="38">
        <f t="shared" si="33"/>
        <v>12.154511653121142</v>
      </c>
      <c r="AB162" s="38">
        <f t="shared" si="34"/>
        <v>12.154511653121142</v>
      </c>
      <c r="AC162" s="38">
        <v>101.37</v>
      </c>
      <c r="AD162" s="38">
        <v>105.03</v>
      </c>
      <c r="AE162" s="38">
        <v>108.01</v>
      </c>
      <c r="AF162" s="38">
        <v>92.43</v>
      </c>
      <c r="AG162" s="38">
        <v>81.01</v>
      </c>
      <c r="AH162" s="38">
        <v>82.5</v>
      </c>
    </row>
    <row r="163" spans="1:34" ht="13.5">
      <c r="A163" s="49" t="s">
        <v>64</v>
      </c>
      <c r="B163" s="49">
        <v>1018062</v>
      </c>
      <c r="C163" s="49"/>
      <c r="D163" s="49">
        <v>2</v>
      </c>
      <c r="E163" s="48" t="s">
        <v>210</v>
      </c>
      <c r="F163" s="38">
        <v>26258733.97</v>
      </c>
      <c r="G163" s="38">
        <v>20874965.02</v>
      </c>
      <c r="H163" s="38">
        <v>9025433.62</v>
      </c>
      <c r="I163" s="38">
        <v>3300</v>
      </c>
      <c r="J163" s="38">
        <v>5383768.95</v>
      </c>
      <c r="K163" s="38">
        <v>5336768.95</v>
      </c>
      <c r="L163" s="38">
        <v>24971249.14</v>
      </c>
      <c r="M163" s="38">
        <v>19871634.29</v>
      </c>
      <c r="N163" s="38">
        <v>8785639.53</v>
      </c>
      <c r="O163" s="38">
        <v>1362.64</v>
      </c>
      <c r="P163" s="38">
        <v>5099614.85</v>
      </c>
      <c r="Q163" s="38">
        <v>5052614.85</v>
      </c>
      <c r="R163" s="38">
        <f t="shared" si="24"/>
        <v>95.09692724915482</v>
      </c>
      <c r="S163" s="38">
        <f t="shared" si="25"/>
        <v>95.193617191508</v>
      </c>
      <c r="T163" s="38">
        <f t="shared" si="26"/>
        <v>97.34312942628456</v>
      </c>
      <c r="U163" s="38">
        <f t="shared" si="27"/>
        <v>41.292121212121216</v>
      </c>
      <c r="V163" s="38">
        <f t="shared" si="28"/>
        <v>94.7220227569387</v>
      </c>
      <c r="W163" s="38">
        <f t="shared" si="29"/>
        <v>94.67554052532103</v>
      </c>
      <c r="X163" s="38">
        <f t="shared" si="30"/>
        <v>79.57805466034446</v>
      </c>
      <c r="Y163" s="38">
        <f t="shared" si="31"/>
        <v>35.183019803069406</v>
      </c>
      <c r="Z163" s="38">
        <f t="shared" si="32"/>
        <v>0.005456835548596028</v>
      </c>
      <c r="AA163" s="38">
        <f t="shared" si="33"/>
        <v>20.421945339655522</v>
      </c>
      <c r="AB163" s="38">
        <f t="shared" si="34"/>
        <v>20.233728884257168</v>
      </c>
      <c r="AC163" s="38">
        <v>114.74</v>
      </c>
      <c r="AD163" s="38">
        <v>106.47</v>
      </c>
      <c r="AE163" s="38">
        <v>109.94</v>
      </c>
      <c r="AF163" s="38">
        <v>9.07</v>
      </c>
      <c r="AG163" s="38">
        <v>164.6</v>
      </c>
      <c r="AH163" s="38">
        <v>166.85</v>
      </c>
    </row>
    <row r="164" spans="1:34" ht="13.5">
      <c r="A164" s="49" t="s">
        <v>64</v>
      </c>
      <c r="B164" s="49">
        <v>1018073</v>
      </c>
      <c r="C164" s="49"/>
      <c r="D164" s="49">
        <v>3</v>
      </c>
      <c r="E164" s="48" t="s">
        <v>211</v>
      </c>
      <c r="F164" s="38">
        <v>75002186.07</v>
      </c>
      <c r="G164" s="38">
        <v>60269680.43</v>
      </c>
      <c r="H164" s="38">
        <v>24839382.69</v>
      </c>
      <c r="I164" s="38">
        <v>462080</v>
      </c>
      <c r="J164" s="38">
        <v>14732505.64</v>
      </c>
      <c r="K164" s="38">
        <v>12910605.64</v>
      </c>
      <c r="L164" s="38">
        <v>66968708.57</v>
      </c>
      <c r="M164" s="38">
        <v>57371314.5</v>
      </c>
      <c r="N164" s="38">
        <v>24339810.75</v>
      </c>
      <c r="O164" s="38">
        <v>369304.99</v>
      </c>
      <c r="P164" s="38">
        <v>9597394.07</v>
      </c>
      <c r="Q164" s="38">
        <v>7905394.07</v>
      </c>
      <c r="R164" s="38">
        <f t="shared" si="24"/>
        <v>89.28900886635184</v>
      </c>
      <c r="S164" s="38">
        <f t="shared" si="25"/>
        <v>95.19100498074434</v>
      </c>
      <c r="T164" s="38">
        <f t="shared" si="26"/>
        <v>97.98879083979361</v>
      </c>
      <c r="U164" s="38">
        <f t="shared" si="27"/>
        <v>79.92230566135734</v>
      </c>
      <c r="V164" s="38">
        <f t="shared" si="28"/>
        <v>65.14434343023268</v>
      </c>
      <c r="W164" s="38">
        <f t="shared" si="29"/>
        <v>61.23178331392361</v>
      </c>
      <c r="X164" s="38">
        <f t="shared" si="30"/>
        <v>85.66883806641098</v>
      </c>
      <c r="Y164" s="38">
        <f t="shared" si="31"/>
        <v>36.34505020289956</v>
      </c>
      <c r="Z164" s="38">
        <f t="shared" si="32"/>
        <v>0.5514590289791518</v>
      </c>
      <c r="AA164" s="38">
        <f t="shared" si="33"/>
        <v>14.331161933589009</v>
      </c>
      <c r="AB164" s="38">
        <f t="shared" si="34"/>
        <v>11.804608807315994</v>
      </c>
      <c r="AC164" s="38">
        <v>108.7</v>
      </c>
      <c r="AD164" s="38">
        <v>101.91</v>
      </c>
      <c r="AE164" s="38">
        <v>109.08</v>
      </c>
      <c r="AF164" s="38">
        <v>107.09</v>
      </c>
      <c r="AG164" s="38">
        <v>180.58</v>
      </c>
      <c r="AH164" s="38">
        <v>151.6</v>
      </c>
    </row>
    <row r="165" spans="1:34" ht="13.5">
      <c r="A165" s="49" t="s">
        <v>64</v>
      </c>
      <c r="B165" s="49">
        <v>1019011</v>
      </c>
      <c r="C165" s="49"/>
      <c r="D165" s="49">
        <v>1</v>
      </c>
      <c r="E165" s="48" t="s">
        <v>212</v>
      </c>
      <c r="F165" s="38">
        <v>181103016.49</v>
      </c>
      <c r="G165" s="38">
        <v>144636054.49</v>
      </c>
      <c r="H165" s="38">
        <v>58643159.17</v>
      </c>
      <c r="I165" s="38">
        <v>995254</v>
      </c>
      <c r="J165" s="38">
        <v>36466962</v>
      </c>
      <c r="K165" s="38">
        <v>36366962</v>
      </c>
      <c r="L165" s="38">
        <v>174053165.72</v>
      </c>
      <c r="M165" s="38">
        <v>139157490.98</v>
      </c>
      <c r="N165" s="38">
        <v>57262392.78</v>
      </c>
      <c r="O165" s="38">
        <v>756102.09</v>
      </c>
      <c r="P165" s="38">
        <v>34895674.74</v>
      </c>
      <c r="Q165" s="38">
        <v>34795674.74</v>
      </c>
      <c r="R165" s="38">
        <f t="shared" si="24"/>
        <v>96.10727037758132</v>
      </c>
      <c r="S165" s="38">
        <f t="shared" si="25"/>
        <v>96.21217300947683</v>
      </c>
      <c r="T165" s="38">
        <f t="shared" si="26"/>
        <v>97.64547747846034</v>
      </c>
      <c r="U165" s="38">
        <f t="shared" si="27"/>
        <v>75.97076625665407</v>
      </c>
      <c r="V165" s="38">
        <f t="shared" si="28"/>
        <v>95.69120328696424</v>
      </c>
      <c r="W165" s="38">
        <f t="shared" si="29"/>
        <v>95.67935517957206</v>
      </c>
      <c r="X165" s="38">
        <f t="shared" si="30"/>
        <v>79.95114044858178</v>
      </c>
      <c r="Y165" s="38">
        <f t="shared" si="31"/>
        <v>32.89936873203342</v>
      </c>
      <c r="Z165" s="38">
        <f t="shared" si="32"/>
        <v>0.434408697407058</v>
      </c>
      <c r="AA165" s="38">
        <f t="shared" si="33"/>
        <v>20.048859551418218</v>
      </c>
      <c r="AB165" s="38">
        <f t="shared" si="34"/>
        <v>19.99140584203791</v>
      </c>
      <c r="AC165" s="38">
        <v>112.36</v>
      </c>
      <c r="AD165" s="38">
        <v>104.1</v>
      </c>
      <c r="AE165" s="38">
        <v>109</v>
      </c>
      <c r="AF165" s="38">
        <v>95</v>
      </c>
      <c r="AG165" s="38">
        <v>164.37</v>
      </c>
      <c r="AH165" s="38">
        <v>163.9</v>
      </c>
    </row>
    <row r="166" spans="1:34" ht="13.5">
      <c r="A166" s="49" t="s">
        <v>64</v>
      </c>
      <c r="B166" s="49">
        <v>1019023</v>
      </c>
      <c r="C166" s="49"/>
      <c r="D166" s="49">
        <v>3</v>
      </c>
      <c r="E166" s="48" t="s">
        <v>213</v>
      </c>
      <c r="F166" s="38">
        <v>30549672.26</v>
      </c>
      <c r="G166" s="38">
        <v>28560201.03</v>
      </c>
      <c r="H166" s="38">
        <v>10636088.64</v>
      </c>
      <c r="I166" s="38">
        <v>95000</v>
      </c>
      <c r="J166" s="38">
        <v>1989471.23</v>
      </c>
      <c r="K166" s="38">
        <v>1989471.23</v>
      </c>
      <c r="L166" s="38">
        <v>29298733.32</v>
      </c>
      <c r="M166" s="38">
        <v>27353951.99</v>
      </c>
      <c r="N166" s="38">
        <v>10449812.99</v>
      </c>
      <c r="O166" s="38">
        <v>84117.29</v>
      </c>
      <c r="P166" s="38">
        <v>1944781.33</v>
      </c>
      <c r="Q166" s="38">
        <v>1944781.33</v>
      </c>
      <c r="R166" s="38">
        <f t="shared" si="24"/>
        <v>95.90522959017825</v>
      </c>
      <c r="S166" s="38">
        <f t="shared" si="25"/>
        <v>95.77646866444343</v>
      </c>
      <c r="T166" s="38">
        <f t="shared" si="26"/>
        <v>98.24864518992952</v>
      </c>
      <c r="U166" s="38">
        <f t="shared" si="27"/>
        <v>88.54451578947368</v>
      </c>
      <c r="V166" s="38">
        <f t="shared" si="28"/>
        <v>97.75367950407608</v>
      </c>
      <c r="W166" s="38">
        <f t="shared" si="29"/>
        <v>97.75367950407608</v>
      </c>
      <c r="X166" s="38">
        <f t="shared" si="30"/>
        <v>93.3622340981122</v>
      </c>
      <c r="Y166" s="38">
        <f t="shared" si="31"/>
        <v>35.666432660645825</v>
      </c>
      <c r="Z166" s="38">
        <f t="shared" si="32"/>
        <v>0.2871021387896642</v>
      </c>
      <c r="AA166" s="38">
        <f t="shared" si="33"/>
        <v>6.637765901887803</v>
      </c>
      <c r="AB166" s="38">
        <f t="shared" si="34"/>
        <v>6.637765901887803</v>
      </c>
      <c r="AC166" s="38">
        <v>108.04</v>
      </c>
      <c r="AD166" s="38">
        <v>105.62</v>
      </c>
      <c r="AE166" s="38">
        <v>107.83</v>
      </c>
      <c r="AF166" s="38">
        <v>94.76</v>
      </c>
      <c r="AG166" s="38">
        <v>159.38</v>
      </c>
      <c r="AH166" s="38">
        <v>159.38</v>
      </c>
    </row>
    <row r="167" spans="1:34" ht="13.5">
      <c r="A167" s="49" t="s">
        <v>64</v>
      </c>
      <c r="B167" s="49">
        <v>1019032</v>
      </c>
      <c r="C167" s="49"/>
      <c r="D167" s="49">
        <v>2</v>
      </c>
      <c r="E167" s="48" t="s">
        <v>214</v>
      </c>
      <c r="F167" s="38">
        <v>26839066.56</v>
      </c>
      <c r="G167" s="38">
        <v>19011672.77</v>
      </c>
      <c r="H167" s="38">
        <v>6613458.8</v>
      </c>
      <c r="I167" s="38">
        <v>62700</v>
      </c>
      <c r="J167" s="38">
        <v>7827393.79</v>
      </c>
      <c r="K167" s="38">
        <v>7827393.79</v>
      </c>
      <c r="L167" s="38">
        <v>22854262.34</v>
      </c>
      <c r="M167" s="38">
        <v>17893223.84</v>
      </c>
      <c r="N167" s="38">
        <v>6520961.98</v>
      </c>
      <c r="O167" s="38">
        <v>49942.92</v>
      </c>
      <c r="P167" s="38">
        <v>4961038.5</v>
      </c>
      <c r="Q167" s="38">
        <v>4961038.5</v>
      </c>
      <c r="R167" s="38">
        <f t="shared" si="24"/>
        <v>85.15297016350483</v>
      </c>
      <c r="S167" s="38">
        <f t="shared" si="25"/>
        <v>94.11704091727853</v>
      </c>
      <c r="T167" s="38">
        <f t="shared" si="26"/>
        <v>98.6013851027544</v>
      </c>
      <c r="U167" s="38">
        <f t="shared" si="27"/>
        <v>79.65377990430622</v>
      </c>
      <c r="V167" s="38">
        <f t="shared" si="28"/>
        <v>63.380463959000586</v>
      </c>
      <c r="W167" s="38">
        <f t="shared" si="29"/>
        <v>63.380463959000586</v>
      </c>
      <c r="X167" s="38">
        <f t="shared" si="30"/>
        <v>78.29272095421305</v>
      </c>
      <c r="Y167" s="38">
        <f t="shared" si="31"/>
        <v>28.53280444141432</v>
      </c>
      <c r="Z167" s="38">
        <f t="shared" si="32"/>
        <v>0.21852781444881234</v>
      </c>
      <c r="AA167" s="38">
        <f t="shared" si="33"/>
        <v>21.707279045786958</v>
      </c>
      <c r="AB167" s="38">
        <f t="shared" si="34"/>
        <v>21.707279045786958</v>
      </c>
      <c r="AC167" s="38">
        <v>112.84</v>
      </c>
      <c r="AD167" s="38">
        <v>102.58</v>
      </c>
      <c r="AE167" s="38">
        <v>106.26</v>
      </c>
      <c r="AF167" s="38">
        <v>118.75</v>
      </c>
      <c r="AG167" s="38">
        <v>176.54</v>
      </c>
      <c r="AH167" s="38">
        <v>176.54</v>
      </c>
    </row>
    <row r="168" spans="1:34" ht="13.5">
      <c r="A168" s="49" t="s">
        <v>64</v>
      </c>
      <c r="B168" s="49">
        <v>1019042</v>
      </c>
      <c r="C168" s="49"/>
      <c r="D168" s="49">
        <v>2</v>
      </c>
      <c r="E168" s="48" t="s">
        <v>212</v>
      </c>
      <c r="F168" s="38">
        <v>58009545.49</v>
      </c>
      <c r="G168" s="38">
        <v>43300571.84</v>
      </c>
      <c r="H168" s="38">
        <v>18004901.12</v>
      </c>
      <c r="I168" s="38">
        <v>110000</v>
      </c>
      <c r="J168" s="38">
        <v>14708973.65</v>
      </c>
      <c r="K168" s="38">
        <v>14708973.65</v>
      </c>
      <c r="L168" s="38">
        <v>55951918.73</v>
      </c>
      <c r="M168" s="38">
        <v>41750509.96</v>
      </c>
      <c r="N168" s="38">
        <v>17699131.04</v>
      </c>
      <c r="O168" s="38">
        <v>106016.46</v>
      </c>
      <c r="P168" s="38">
        <v>14201408.77</v>
      </c>
      <c r="Q168" s="38">
        <v>14201408.77</v>
      </c>
      <c r="R168" s="38">
        <f t="shared" si="24"/>
        <v>96.45295141925442</v>
      </c>
      <c r="S168" s="38">
        <f t="shared" si="25"/>
        <v>96.42022769184749</v>
      </c>
      <c r="T168" s="38">
        <f t="shared" si="26"/>
        <v>98.30173974318387</v>
      </c>
      <c r="U168" s="38">
        <f t="shared" si="27"/>
        <v>96.3786</v>
      </c>
      <c r="V168" s="38">
        <f t="shared" si="28"/>
        <v>96.54928418476023</v>
      </c>
      <c r="W168" s="38">
        <f t="shared" si="29"/>
        <v>96.54928418476023</v>
      </c>
      <c r="X168" s="38">
        <f t="shared" si="30"/>
        <v>74.61854911798483</v>
      </c>
      <c r="Y168" s="38">
        <f t="shared" si="31"/>
        <v>31.632750836317925</v>
      </c>
      <c r="Z168" s="38">
        <f t="shared" si="32"/>
        <v>0.18947779165820935</v>
      </c>
      <c r="AA168" s="38">
        <f t="shared" si="33"/>
        <v>25.381450882015177</v>
      </c>
      <c r="AB168" s="38">
        <f t="shared" si="34"/>
        <v>25.381450882015177</v>
      </c>
      <c r="AC168" s="38">
        <v>124.5</v>
      </c>
      <c r="AD168" s="38">
        <v>104.86</v>
      </c>
      <c r="AE168" s="38">
        <v>108.98</v>
      </c>
      <c r="AF168" s="38">
        <v>93.26</v>
      </c>
      <c r="AG168" s="38">
        <v>277.19</v>
      </c>
      <c r="AH168" s="38">
        <v>277.19</v>
      </c>
    </row>
    <row r="169" spans="1:34" ht="13.5">
      <c r="A169" s="49" t="s">
        <v>64</v>
      </c>
      <c r="B169" s="49">
        <v>1020011</v>
      </c>
      <c r="C169" s="49"/>
      <c r="D169" s="49">
        <v>1</v>
      </c>
      <c r="E169" s="48" t="s">
        <v>215</v>
      </c>
      <c r="F169" s="38">
        <v>60469639.89</v>
      </c>
      <c r="G169" s="38">
        <v>48220103.95</v>
      </c>
      <c r="H169" s="38">
        <v>19052577.74</v>
      </c>
      <c r="I169" s="38">
        <v>195551</v>
      </c>
      <c r="J169" s="38">
        <v>12249535.94</v>
      </c>
      <c r="K169" s="38">
        <v>12249535.94</v>
      </c>
      <c r="L169" s="38">
        <v>54820275.57</v>
      </c>
      <c r="M169" s="38">
        <v>47027475.2</v>
      </c>
      <c r="N169" s="38">
        <v>18946100.45</v>
      </c>
      <c r="O169" s="38">
        <v>179437.48</v>
      </c>
      <c r="P169" s="38">
        <v>7792800.37</v>
      </c>
      <c r="Q169" s="38">
        <v>7792800.37</v>
      </c>
      <c r="R169" s="38">
        <f t="shared" si="24"/>
        <v>90.65751949196866</v>
      </c>
      <c r="S169" s="38">
        <f t="shared" si="25"/>
        <v>97.52669809414627</v>
      </c>
      <c r="T169" s="38">
        <f t="shared" si="26"/>
        <v>99.44113971635211</v>
      </c>
      <c r="U169" s="38">
        <f t="shared" si="27"/>
        <v>91.75993986223543</v>
      </c>
      <c r="V169" s="38">
        <f t="shared" si="28"/>
        <v>63.617106869764406</v>
      </c>
      <c r="W169" s="38">
        <f t="shared" si="29"/>
        <v>63.617106869764406</v>
      </c>
      <c r="X169" s="38">
        <f t="shared" si="30"/>
        <v>85.78482087334754</v>
      </c>
      <c r="Y169" s="38">
        <f t="shared" si="31"/>
        <v>34.56038893093073</v>
      </c>
      <c r="Z169" s="38">
        <f t="shared" si="32"/>
        <v>0.32731955126872053</v>
      </c>
      <c r="AA169" s="38">
        <f t="shared" si="33"/>
        <v>14.215179126652464</v>
      </c>
      <c r="AB169" s="38">
        <f t="shared" si="34"/>
        <v>14.215179126652464</v>
      </c>
      <c r="AC169" s="38">
        <v>109.16</v>
      </c>
      <c r="AD169" s="38">
        <v>107.39</v>
      </c>
      <c r="AE169" s="38">
        <v>109.11</v>
      </c>
      <c r="AF169" s="38">
        <v>90.84</v>
      </c>
      <c r="AG169" s="38">
        <v>121.19</v>
      </c>
      <c r="AH169" s="38">
        <v>121.19</v>
      </c>
    </row>
    <row r="170" spans="1:34" ht="13.5">
      <c r="A170" s="49" t="s">
        <v>64</v>
      </c>
      <c r="B170" s="49">
        <v>1020021</v>
      </c>
      <c r="C170" s="49"/>
      <c r="D170" s="49">
        <v>1</v>
      </c>
      <c r="E170" s="48" t="s">
        <v>216</v>
      </c>
      <c r="F170" s="38">
        <v>89610486.61</v>
      </c>
      <c r="G170" s="38">
        <v>70182596.31</v>
      </c>
      <c r="H170" s="38">
        <v>31728712.43</v>
      </c>
      <c r="I170" s="38">
        <v>125000</v>
      </c>
      <c r="J170" s="38">
        <v>19427890.3</v>
      </c>
      <c r="K170" s="38">
        <v>19427890.3</v>
      </c>
      <c r="L170" s="38">
        <v>78842303.63</v>
      </c>
      <c r="M170" s="38">
        <v>68851176.38</v>
      </c>
      <c r="N170" s="38">
        <v>31496416.41</v>
      </c>
      <c r="O170" s="38">
        <v>115175.06</v>
      </c>
      <c r="P170" s="38">
        <v>9991127.25</v>
      </c>
      <c r="Q170" s="38">
        <v>9991127.25</v>
      </c>
      <c r="R170" s="38">
        <f t="shared" si="24"/>
        <v>87.98334504435294</v>
      </c>
      <c r="S170" s="38">
        <f t="shared" si="25"/>
        <v>98.10292009700089</v>
      </c>
      <c r="T170" s="38">
        <f t="shared" si="26"/>
        <v>99.26786811626064</v>
      </c>
      <c r="U170" s="38">
        <f t="shared" si="27"/>
        <v>92.140048</v>
      </c>
      <c r="V170" s="38">
        <f t="shared" si="28"/>
        <v>51.42672259169592</v>
      </c>
      <c r="W170" s="38">
        <f t="shared" si="29"/>
        <v>51.42672259169592</v>
      </c>
      <c r="X170" s="38">
        <f t="shared" si="30"/>
        <v>87.3277076011281</v>
      </c>
      <c r="Y170" s="38">
        <f t="shared" si="31"/>
        <v>39.948625242877114</v>
      </c>
      <c r="Z170" s="38">
        <f t="shared" si="32"/>
        <v>0.14608281937131928</v>
      </c>
      <c r="AA170" s="38">
        <f t="shared" si="33"/>
        <v>12.67229239887191</v>
      </c>
      <c r="AB170" s="38">
        <f t="shared" si="34"/>
        <v>12.67229239887191</v>
      </c>
      <c r="AC170" s="38">
        <v>104.15</v>
      </c>
      <c r="AD170" s="38">
        <v>103.57</v>
      </c>
      <c r="AE170" s="38">
        <v>110.15</v>
      </c>
      <c r="AF170" s="38">
        <v>72.96</v>
      </c>
      <c r="AG170" s="38">
        <v>108.33</v>
      </c>
      <c r="AH170" s="38">
        <v>108.33</v>
      </c>
    </row>
    <row r="171" spans="1:34" ht="13.5">
      <c r="A171" s="49" t="s">
        <v>64</v>
      </c>
      <c r="B171" s="49">
        <v>1020031</v>
      </c>
      <c r="C171" s="49"/>
      <c r="D171" s="49">
        <v>1</v>
      </c>
      <c r="E171" s="48" t="s">
        <v>217</v>
      </c>
      <c r="F171" s="38">
        <v>279822115.6</v>
      </c>
      <c r="G171" s="38">
        <v>211427402.47</v>
      </c>
      <c r="H171" s="38">
        <v>79539187.51</v>
      </c>
      <c r="I171" s="38">
        <v>1034442</v>
      </c>
      <c r="J171" s="38">
        <v>68394713.13</v>
      </c>
      <c r="K171" s="38">
        <v>68394613.13</v>
      </c>
      <c r="L171" s="38">
        <v>254561784.47</v>
      </c>
      <c r="M171" s="38">
        <v>205468781.87</v>
      </c>
      <c r="N171" s="38">
        <v>78427894</v>
      </c>
      <c r="O171" s="38">
        <v>937719.67</v>
      </c>
      <c r="P171" s="38">
        <v>49093002.6</v>
      </c>
      <c r="Q171" s="38">
        <v>49092902.6</v>
      </c>
      <c r="R171" s="38">
        <f t="shared" si="24"/>
        <v>90.97271812278443</v>
      </c>
      <c r="S171" s="38">
        <f t="shared" si="25"/>
        <v>97.18171791811827</v>
      </c>
      <c r="T171" s="38">
        <f t="shared" si="26"/>
        <v>98.60283522526517</v>
      </c>
      <c r="U171" s="38">
        <f t="shared" si="27"/>
        <v>90.6498063690376</v>
      </c>
      <c r="V171" s="38">
        <f t="shared" si="28"/>
        <v>71.77894365414966</v>
      </c>
      <c r="W171" s="38">
        <f t="shared" si="29"/>
        <v>71.77890239204575</v>
      </c>
      <c r="X171" s="38">
        <f t="shared" si="30"/>
        <v>80.71470047940932</v>
      </c>
      <c r="Y171" s="38">
        <f t="shared" si="31"/>
        <v>30.808981860057116</v>
      </c>
      <c r="Z171" s="38">
        <f t="shared" si="32"/>
        <v>0.3683662384565464</v>
      </c>
      <c r="AA171" s="38">
        <f t="shared" si="33"/>
        <v>19.285299520590684</v>
      </c>
      <c r="AB171" s="38">
        <f t="shared" si="34"/>
        <v>19.285260237396546</v>
      </c>
      <c r="AC171" s="38">
        <v>124.11</v>
      </c>
      <c r="AD171" s="38">
        <v>106.68</v>
      </c>
      <c r="AE171" s="38">
        <v>110.37</v>
      </c>
      <c r="AF171" s="38">
        <v>92.48</v>
      </c>
      <c r="AG171" s="38">
        <v>392.32</v>
      </c>
      <c r="AH171" s="38">
        <v>392.32</v>
      </c>
    </row>
    <row r="172" spans="1:34" ht="13.5">
      <c r="A172" s="49" t="s">
        <v>64</v>
      </c>
      <c r="B172" s="49">
        <v>1020043</v>
      </c>
      <c r="C172" s="49"/>
      <c r="D172" s="49">
        <v>3</v>
      </c>
      <c r="E172" s="48" t="s">
        <v>218</v>
      </c>
      <c r="F172" s="38">
        <v>161077465.52</v>
      </c>
      <c r="G172" s="38">
        <v>120785320.51</v>
      </c>
      <c r="H172" s="38">
        <v>45399359.48</v>
      </c>
      <c r="I172" s="38">
        <v>886000</v>
      </c>
      <c r="J172" s="38">
        <v>40292145.01</v>
      </c>
      <c r="K172" s="38">
        <v>40292145.01</v>
      </c>
      <c r="L172" s="38">
        <v>137249149.61</v>
      </c>
      <c r="M172" s="38">
        <v>118262758.49</v>
      </c>
      <c r="N172" s="38">
        <v>44620469.56</v>
      </c>
      <c r="O172" s="38">
        <v>879344.23</v>
      </c>
      <c r="P172" s="38">
        <v>18986391.12</v>
      </c>
      <c r="Q172" s="38">
        <v>18986391.12</v>
      </c>
      <c r="R172" s="38">
        <f t="shared" si="24"/>
        <v>85.20692150632246</v>
      </c>
      <c r="S172" s="38">
        <f t="shared" si="25"/>
        <v>97.91153261890699</v>
      </c>
      <c r="T172" s="38">
        <f t="shared" si="26"/>
        <v>98.28435923122854</v>
      </c>
      <c r="U172" s="38">
        <f t="shared" si="27"/>
        <v>99.24878442437924</v>
      </c>
      <c r="V172" s="38">
        <f t="shared" si="28"/>
        <v>47.12181770240284</v>
      </c>
      <c r="W172" s="38">
        <f t="shared" si="29"/>
        <v>47.12181770240284</v>
      </c>
      <c r="X172" s="38">
        <f t="shared" si="30"/>
        <v>86.16647813560175</v>
      </c>
      <c r="Y172" s="38">
        <f t="shared" si="31"/>
        <v>32.51056176798996</v>
      </c>
      <c r="Z172" s="38">
        <f t="shared" si="32"/>
        <v>0.640691933245997</v>
      </c>
      <c r="AA172" s="38">
        <f t="shared" si="33"/>
        <v>13.833521864398238</v>
      </c>
      <c r="AB172" s="38">
        <f t="shared" si="34"/>
        <v>13.833521864398238</v>
      </c>
      <c r="AC172" s="38">
        <v>120.34</v>
      </c>
      <c r="AD172" s="38">
        <v>112.69</v>
      </c>
      <c r="AE172" s="38">
        <v>109.09</v>
      </c>
      <c r="AF172" s="38">
        <v>90.88</v>
      </c>
      <c r="AG172" s="38">
        <v>208.58</v>
      </c>
      <c r="AH172" s="38">
        <v>208.58</v>
      </c>
    </row>
    <row r="173" spans="1:34" ht="13.5">
      <c r="A173" s="49" t="s">
        <v>64</v>
      </c>
      <c r="B173" s="49">
        <v>1020052</v>
      </c>
      <c r="C173" s="49"/>
      <c r="D173" s="49">
        <v>2</v>
      </c>
      <c r="E173" s="48" t="s">
        <v>215</v>
      </c>
      <c r="F173" s="38">
        <v>19481919.35</v>
      </c>
      <c r="G173" s="38">
        <v>18241811.35</v>
      </c>
      <c r="H173" s="38">
        <v>6159117.3</v>
      </c>
      <c r="I173" s="38">
        <v>83888</v>
      </c>
      <c r="J173" s="38">
        <v>1240108</v>
      </c>
      <c r="K173" s="38">
        <v>1240108</v>
      </c>
      <c r="L173" s="38">
        <v>18729340.12</v>
      </c>
      <c r="M173" s="38">
        <v>17663741.77</v>
      </c>
      <c r="N173" s="38">
        <v>6126133.88</v>
      </c>
      <c r="O173" s="38">
        <v>67985</v>
      </c>
      <c r="P173" s="38">
        <v>1065598.35</v>
      </c>
      <c r="Q173" s="38">
        <v>1065598.35</v>
      </c>
      <c r="R173" s="38">
        <f t="shared" si="24"/>
        <v>96.13703754501991</v>
      </c>
      <c r="S173" s="38">
        <f t="shared" si="25"/>
        <v>96.83107357647353</v>
      </c>
      <c r="T173" s="38">
        <f t="shared" si="26"/>
        <v>99.46447813228042</v>
      </c>
      <c r="U173" s="38">
        <f t="shared" si="27"/>
        <v>81.04258058363533</v>
      </c>
      <c r="V173" s="38">
        <f t="shared" si="28"/>
        <v>85.92786676644293</v>
      </c>
      <c r="W173" s="38">
        <f t="shared" si="29"/>
        <v>85.92786676644293</v>
      </c>
      <c r="X173" s="38">
        <f t="shared" si="30"/>
        <v>94.31053980987771</v>
      </c>
      <c r="Y173" s="38">
        <f t="shared" si="31"/>
        <v>32.708754503626366</v>
      </c>
      <c r="Z173" s="38">
        <f t="shared" si="32"/>
        <v>0.36298662720851904</v>
      </c>
      <c r="AA173" s="38">
        <f t="shared" si="33"/>
        <v>5.689460190122278</v>
      </c>
      <c r="AB173" s="38">
        <f t="shared" si="34"/>
        <v>5.689460190122278</v>
      </c>
      <c r="AC173" s="38">
        <v>98.13</v>
      </c>
      <c r="AD173" s="38">
        <v>105.28</v>
      </c>
      <c r="AE173" s="38">
        <v>105.7</v>
      </c>
      <c r="AF173" s="38">
        <v>80.32</v>
      </c>
      <c r="AG173" s="38">
        <v>46.13</v>
      </c>
      <c r="AH173" s="38">
        <v>46.13</v>
      </c>
    </row>
    <row r="174" spans="1:34" ht="13.5">
      <c r="A174" s="49" t="s">
        <v>64</v>
      </c>
      <c r="B174" s="49">
        <v>1020062</v>
      </c>
      <c r="C174" s="49"/>
      <c r="D174" s="49">
        <v>2</v>
      </c>
      <c r="E174" s="48" t="s">
        <v>216</v>
      </c>
      <c r="F174" s="38">
        <v>32555589.69</v>
      </c>
      <c r="G174" s="38">
        <v>28327580.36</v>
      </c>
      <c r="H174" s="38">
        <v>11294805.14</v>
      </c>
      <c r="I174" s="38">
        <v>112589</v>
      </c>
      <c r="J174" s="38">
        <v>4228009.33</v>
      </c>
      <c r="K174" s="38">
        <v>4228009.33</v>
      </c>
      <c r="L174" s="38">
        <v>31125575.72</v>
      </c>
      <c r="M174" s="38">
        <v>27087556.54</v>
      </c>
      <c r="N174" s="38">
        <v>11055559.54</v>
      </c>
      <c r="O174" s="38">
        <v>90856.45</v>
      </c>
      <c r="P174" s="38">
        <v>4038019.18</v>
      </c>
      <c r="Q174" s="38">
        <v>4038019.18</v>
      </c>
      <c r="R174" s="38">
        <f t="shared" si="24"/>
        <v>95.60747022672037</v>
      </c>
      <c r="S174" s="38">
        <f t="shared" si="25"/>
        <v>95.62255651827229</v>
      </c>
      <c r="T174" s="38">
        <f t="shared" si="26"/>
        <v>97.88180852139958</v>
      </c>
      <c r="U174" s="38">
        <f t="shared" si="27"/>
        <v>80.69744824094715</v>
      </c>
      <c r="V174" s="38">
        <f t="shared" si="28"/>
        <v>95.50639236645205</v>
      </c>
      <c r="W174" s="38">
        <f t="shared" si="29"/>
        <v>95.50639236645205</v>
      </c>
      <c r="X174" s="38">
        <f t="shared" si="30"/>
        <v>87.02668436939037</v>
      </c>
      <c r="Y174" s="38">
        <f t="shared" si="31"/>
        <v>35.51921300815059</v>
      </c>
      <c r="Z174" s="38">
        <f t="shared" si="32"/>
        <v>0.2919028737567075</v>
      </c>
      <c r="AA174" s="38">
        <f t="shared" si="33"/>
        <v>12.973315630609644</v>
      </c>
      <c r="AB174" s="38">
        <f t="shared" si="34"/>
        <v>12.973315630609644</v>
      </c>
      <c r="AC174" s="38">
        <v>108.61</v>
      </c>
      <c r="AD174" s="38">
        <v>104.32</v>
      </c>
      <c r="AE174" s="38">
        <v>108.4</v>
      </c>
      <c r="AF174" s="38">
        <v>98.16</v>
      </c>
      <c r="AG174" s="38">
        <v>150.04</v>
      </c>
      <c r="AH174" s="38">
        <v>150.04</v>
      </c>
    </row>
    <row r="175" spans="1:34" ht="13.5">
      <c r="A175" s="49" t="s">
        <v>64</v>
      </c>
      <c r="B175" s="49">
        <v>1020072</v>
      </c>
      <c r="C175" s="49"/>
      <c r="D175" s="49">
        <v>2</v>
      </c>
      <c r="E175" s="48" t="s">
        <v>219</v>
      </c>
      <c r="F175" s="38">
        <v>29163504.62</v>
      </c>
      <c r="G175" s="38">
        <v>20939575.08</v>
      </c>
      <c r="H175" s="38">
        <v>8270188.05</v>
      </c>
      <c r="I175" s="38">
        <v>203300</v>
      </c>
      <c r="J175" s="38">
        <v>8223929.54</v>
      </c>
      <c r="K175" s="38">
        <v>8223929.54</v>
      </c>
      <c r="L175" s="38">
        <v>27590475.54</v>
      </c>
      <c r="M175" s="38">
        <v>20480449.89</v>
      </c>
      <c r="N175" s="38">
        <v>8174684.68</v>
      </c>
      <c r="O175" s="38">
        <v>203246.99</v>
      </c>
      <c r="P175" s="38">
        <v>7110025.65</v>
      </c>
      <c r="Q175" s="38">
        <v>7110025.65</v>
      </c>
      <c r="R175" s="38">
        <f t="shared" si="24"/>
        <v>94.60617267884452</v>
      </c>
      <c r="S175" s="38">
        <f t="shared" si="25"/>
        <v>97.80738057842196</v>
      </c>
      <c r="T175" s="38">
        <f t="shared" si="26"/>
        <v>98.84520920899736</v>
      </c>
      <c r="U175" s="38">
        <f t="shared" si="27"/>
        <v>99.97392523364485</v>
      </c>
      <c r="V175" s="38">
        <f t="shared" si="28"/>
        <v>86.45533276297988</v>
      </c>
      <c r="W175" s="38">
        <f t="shared" si="29"/>
        <v>86.45533276297988</v>
      </c>
      <c r="X175" s="38">
        <f t="shared" si="30"/>
        <v>74.23014460300963</v>
      </c>
      <c r="Y175" s="38">
        <f t="shared" si="31"/>
        <v>29.628647277748225</v>
      </c>
      <c r="Z175" s="38">
        <f t="shared" si="32"/>
        <v>0.7366563497803343</v>
      </c>
      <c r="AA175" s="38">
        <f t="shared" si="33"/>
        <v>25.769855396990383</v>
      </c>
      <c r="AB175" s="38">
        <f t="shared" si="34"/>
        <v>25.769855396990383</v>
      </c>
      <c r="AC175" s="38">
        <v>114.39</v>
      </c>
      <c r="AD175" s="38">
        <v>103.95</v>
      </c>
      <c r="AE175" s="38">
        <v>104.29</v>
      </c>
      <c r="AF175" s="38">
        <v>103.21</v>
      </c>
      <c r="AG175" s="38">
        <v>160.94</v>
      </c>
      <c r="AH175" s="38">
        <v>160.94</v>
      </c>
    </row>
    <row r="176" spans="1:34" ht="13.5">
      <c r="A176" s="49" t="s">
        <v>64</v>
      </c>
      <c r="B176" s="49">
        <v>1020083</v>
      </c>
      <c r="C176" s="49"/>
      <c r="D176" s="49">
        <v>3</v>
      </c>
      <c r="E176" s="48" t="s">
        <v>220</v>
      </c>
      <c r="F176" s="38">
        <v>84177369.48</v>
      </c>
      <c r="G176" s="38">
        <v>68385430.57</v>
      </c>
      <c r="H176" s="38">
        <v>25051636.62</v>
      </c>
      <c r="I176" s="38">
        <v>350000</v>
      </c>
      <c r="J176" s="38">
        <v>15791938.91</v>
      </c>
      <c r="K176" s="38">
        <v>15791938.91</v>
      </c>
      <c r="L176" s="38">
        <v>79076501.6</v>
      </c>
      <c r="M176" s="38">
        <v>64700122.94</v>
      </c>
      <c r="N176" s="38">
        <v>24363725.48</v>
      </c>
      <c r="O176" s="38">
        <v>343595.61</v>
      </c>
      <c r="P176" s="38">
        <v>14376378.66</v>
      </c>
      <c r="Q176" s="38">
        <v>14376378.66</v>
      </c>
      <c r="R176" s="38">
        <f t="shared" si="24"/>
        <v>93.94033347500607</v>
      </c>
      <c r="S176" s="38">
        <f t="shared" si="25"/>
        <v>94.61097546760683</v>
      </c>
      <c r="T176" s="38">
        <f t="shared" si="26"/>
        <v>97.25402715026289</v>
      </c>
      <c r="U176" s="38">
        <f t="shared" si="27"/>
        <v>98.17017428571428</v>
      </c>
      <c r="V176" s="38">
        <f t="shared" si="28"/>
        <v>91.03618461249481</v>
      </c>
      <c r="W176" s="38">
        <f t="shared" si="29"/>
        <v>91.03618461249481</v>
      </c>
      <c r="X176" s="38">
        <f t="shared" si="30"/>
        <v>81.81965771232348</v>
      </c>
      <c r="Y176" s="38">
        <f t="shared" si="31"/>
        <v>30.81032289875606</v>
      </c>
      <c r="Z176" s="38">
        <f t="shared" si="32"/>
        <v>0.43451038304405715</v>
      </c>
      <c r="AA176" s="38">
        <f t="shared" si="33"/>
        <v>18.18034228767652</v>
      </c>
      <c r="AB176" s="38">
        <f t="shared" si="34"/>
        <v>18.18034228767652</v>
      </c>
      <c r="AC176" s="38">
        <v>100.95</v>
      </c>
      <c r="AD176" s="38">
        <v>105.39</v>
      </c>
      <c r="AE176" s="38">
        <v>107.42</v>
      </c>
      <c r="AF176" s="38">
        <v>96.5</v>
      </c>
      <c r="AG176" s="38">
        <v>84.86</v>
      </c>
      <c r="AH176" s="38">
        <v>84.86</v>
      </c>
    </row>
    <row r="177" spans="1:34" ht="13.5">
      <c r="A177" s="49" t="s">
        <v>64</v>
      </c>
      <c r="B177" s="49">
        <v>1020092</v>
      </c>
      <c r="C177" s="49"/>
      <c r="D177" s="49">
        <v>2</v>
      </c>
      <c r="E177" s="48" t="s">
        <v>217</v>
      </c>
      <c r="F177" s="38">
        <v>60920484.25</v>
      </c>
      <c r="G177" s="38">
        <v>51505791.7</v>
      </c>
      <c r="H177" s="38">
        <v>19324540.9</v>
      </c>
      <c r="I177" s="38">
        <v>180300</v>
      </c>
      <c r="J177" s="38">
        <v>9414692.55</v>
      </c>
      <c r="K177" s="38">
        <v>9414692.55</v>
      </c>
      <c r="L177" s="38">
        <v>58930742.31</v>
      </c>
      <c r="M177" s="38">
        <v>50012690.34</v>
      </c>
      <c r="N177" s="38">
        <v>19067496.13</v>
      </c>
      <c r="O177" s="38">
        <v>169308.85</v>
      </c>
      <c r="P177" s="38">
        <v>8918051.97</v>
      </c>
      <c r="Q177" s="38">
        <v>8918051.97</v>
      </c>
      <c r="R177" s="38">
        <f t="shared" si="24"/>
        <v>96.73387044686862</v>
      </c>
      <c r="S177" s="38">
        <f t="shared" si="25"/>
        <v>97.10110006910155</v>
      </c>
      <c r="T177" s="38">
        <f t="shared" si="26"/>
        <v>98.66985316065129</v>
      </c>
      <c r="U177" s="38">
        <f t="shared" si="27"/>
        <v>93.90396561286745</v>
      </c>
      <c r="V177" s="38">
        <f t="shared" si="28"/>
        <v>94.724834854007</v>
      </c>
      <c r="W177" s="38">
        <f t="shared" si="29"/>
        <v>94.724834854007</v>
      </c>
      <c r="X177" s="38">
        <f t="shared" si="30"/>
        <v>84.8668935424445</v>
      </c>
      <c r="Y177" s="38">
        <f t="shared" si="31"/>
        <v>32.35577116897172</v>
      </c>
      <c r="Z177" s="38">
        <f t="shared" si="32"/>
        <v>0.28730140392490844</v>
      </c>
      <c r="AA177" s="38">
        <f t="shared" si="33"/>
        <v>15.133106457555497</v>
      </c>
      <c r="AB177" s="38">
        <f t="shared" si="34"/>
        <v>15.133106457555497</v>
      </c>
      <c r="AC177" s="38">
        <v>100.86</v>
      </c>
      <c r="AD177" s="38">
        <v>109.22</v>
      </c>
      <c r="AE177" s="38">
        <v>107.97</v>
      </c>
      <c r="AF177" s="38">
        <v>114.48</v>
      </c>
      <c r="AG177" s="38">
        <v>70.58</v>
      </c>
      <c r="AH177" s="38">
        <v>70.58</v>
      </c>
    </row>
    <row r="178" spans="1:34" ht="13.5">
      <c r="A178" s="49" t="s">
        <v>64</v>
      </c>
      <c r="B178" s="49">
        <v>1021011</v>
      </c>
      <c r="C178" s="49"/>
      <c r="D178" s="49">
        <v>1</v>
      </c>
      <c r="E178" s="48" t="s">
        <v>221</v>
      </c>
      <c r="F178" s="38">
        <v>56878908.52</v>
      </c>
      <c r="G178" s="38">
        <v>42715424.84</v>
      </c>
      <c r="H178" s="38">
        <v>16359023.19</v>
      </c>
      <c r="I178" s="38">
        <v>435000</v>
      </c>
      <c r="J178" s="38">
        <v>14163483.68</v>
      </c>
      <c r="K178" s="38">
        <v>13863483.68</v>
      </c>
      <c r="L178" s="38">
        <v>51903936.08</v>
      </c>
      <c r="M178" s="38">
        <v>41038049.65</v>
      </c>
      <c r="N178" s="38">
        <v>16004477.83</v>
      </c>
      <c r="O178" s="38">
        <v>359629.91</v>
      </c>
      <c r="P178" s="38">
        <v>10865886.43</v>
      </c>
      <c r="Q178" s="38">
        <v>10565886.43</v>
      </c>
      <c r="R178" s="38">
        <f t="shared" si="24"/>
        <v>91.25339678722794</v>
      </c>
      <c r="S178" s="38">
        <f t="shared" si="25"/>
        <v>96.07313939570312</v>
      </c>
      <c r="T178" s="38">
        <f t="shared" si="26"/>
        <v>97.8327229206648</v>
      </c>
      <c r="U178" s="38">
        <f t="shared" si="27"/>
        <v>82.67354252873562</v>
      </c>
      <c r="V178" s="38">
        <f t="shared" si="28"/>
        <v>76.71761182133123</v>
      </c>
      <c r="W178" s="38">
        <f t="shared" si="29"/>
        <v>76.21379065957828</v>
      </c>
      <c r="X178" s="38">
        <f t="shared" si="30"/>
        <v>79.06539031403646</v>
      </c>
      <c r="Y178" s="38">
        <f t="shared" si="31"/>
        <v>30.83480567896076</v>
      </c>
      <c r="Z178" s="38">
        <f t="shared" si="32"/>
        <v>0.6928759881441345</v>
      </c>
      <c r="AA178" s="38">
        <f t="shared" si="33"/>
        <v>20.934609685963533</v>
      </c>
      <c r="AB178" s="38">
        <f t="shared" si="34"/>
        <v>20.35661883853029</v>
      </c>
      <c r="AC178" s="38">
        <v>109.62</v>
      </c>
      <c r="AD178" s="38">
        <v>100.51</v>
      </c>
      <c r="AE178" s="38">
        <v>105.93</v>
      </c>
      <c r="AF178" s="38">
        <v>90.51</v>
      </c>
      <c r="AG178" s="38">
        <v>166.76</v>
      </c>
      <c r="AH178" s="38">
        <v>169.98</v>
      </c>
    </row>
    <row r="179" spans="1:34" ht="13.5">
      <c r="A179" s="49" t="s">
        <v>64</v>
      </c>
      <c r="B179" s="49">
        <v>1021022</v>
      </c>
      <c r="C179" s="49"/>
      <c r="D179" s="49">
        <v>2</v>
      </c>
      <c r="E179" s="48" t="s">
        <v>221</v>
      </c>
      <c r="F179" s="38">
        <v>32886542.08</v>
      </c>
      <c r="G179" s="38">
        <v>20096487.3</v>
      </c>
      <c r="H179" s="38">
        <v>6321954.58</v>
      </c>
      <c r="I179" s="38">
        <v>30000</v>
      </c>
      <c r="J179" s="38">
        <v>12790054.78</v>
      </c>
      <c r="K179" s="38">
        <v>12790054.78</v>
      </c>
      <c r="L179" s="38">
        <v>29830065.46</v>
      </c>
      <c r="M179" s="38">
        <v>18592091.23</v>
      </c>
      <c r="N179" s="38">
        <v>5977115.69</v>
      </c>
      <c r="O179" s="38">
        <v>6567.58</v>
      </c>
      <c r="P179" s="38">
        <v>11237974.23</v>
      </c>
      <c r="Q179" s="38">
        <v>11237974.23</v>
      </c>
      <c r="R179" s="38">
        <f t="shared" si="24"/>
        <v>90.70599574572239</v>
      </c>
      <c r="S179" s="38">
        <f t="shared" si="25"/>
        <v>92.51413419896521</v>
      </c>
      <c r="T179" s="38">
        <f t="shared" si="26"/>
        <v>94.54537539559483</v>
      </c>
      <c r="U179" s="38">
        <f t="shared" si="27"/>
        <v>21.891933333333334</v>
      </c>
      <c r="V179" s="38">
        <f t="shared" si="28"/>
        <v>87.86494212341444</v>
      </c>
      <c r="W179" s="38">
        <f t="shared" si="29"/>
        <v>87.86494212341444</v>
      </c>
      <c r="X179" s="38">
        <f t="shared" si="30"/>
        <v>62.32668599045039</v>
      </c>
      <c r="Y179" s="38">
        <f t="shared" si="31"/>
        <v>20.037219489226022</v>
      </c>
      <c r="Z179" s="38">
        <f t="shared" si="32"/>
        <v>0.022016646288646795</v>
      </c>
      <c r="AA179" s="38">
        <f t="shared" si="33"/>
        <v>37.673314009549614</v>
      </c>
      <c r="AB179" s="38">
        <f t="shared" si="34"/>
        <v>37.673314009549614</v>
      </c>
      <c r="AC179" s="38">
        <v>137.08</v>
      </c>
      <c r="AD179" s="38">
        <v>104.08</v>
      </c>
      <c r="AE179" s="38">
        <v>105.6</v>
      </c>
      <c r="AF179" s="38">
        <v>54.03</v>
      </c>
      <c r="AG179" s="38">
        <v>288.34</v>
      </c>
      <c r="AH179" s="38">
        <v>288.34</v>
      </c>
    </row>
    <row r="180" spans="1:34" ht="13.5">
      <c r="A180" s="49" t="s">
        <v>64</v>
      </c>
      <c r="B180" s="49">
        <v>1021032</v>
      </c>
      <c r="C180" s="49"/>
      <c r="D180" s="49">
        <v>2</v>
      </c>
      <c r="E180" s="48" t="s">
        <v>222</v>
      </c>
      <c r="F180" s="38">
        <v>21026125.25</v>
      </c>
      <c r="G180" s="38">
        <v>17261381.8</v>
      </c>
      <c r="H180" s="38">
        <v>6625803.43</v>
      </c>
      <c r="I180" s="38">
        <v>117147</v>
      </c>
      <c r="J180" s="38">
        <v>3764743.45</v>
      </c>
      <c r="K180" s="38">
        <v>3764743.45</v>
      </c>
      <c r="L180" s="38">
        <v>20640353.46</v>
      </c>
      <c r="M180" s="38">
        <v>16992706.22</v>
      </c>
      <c r="N180" s="38">
        <v>6527962.86</v>
      </c>
      <c r="O180" s="38">
        <v>115729.48</v>
      </c>
      <c r="P180" s="38">
        <v>3647647.24</v>
      </c>
      <c r="Q180" s="38">
        <v>3647647.24</v>
      </c>
      <c r="R180" s="38">
        <f t="shared" si="24"/>
        <v>98.16527398456356</v>
      </c>
      <c r="S180" s="38">
        <f t="shared" si="25"/>
        <v>98.44348741535859</v>
      </c>
      <c r="T180" s="38">
        <f t="shared" si="26"/>
        <v>98.52334028569273</v>
      </c>
      <c r="U180" s="38">
        <f t="shared" si="27"/>
        <v>98.78996474514925</v>
      </c>
      <c r="V180" s="38">
        <f t="shared" si="28"/>
        <v>96.88966295963674</v>
      </c>
      <c r="W180" s="38">
        <f t="shared" si="29"/>
        <v>96.88966295963674</v>
      </c>
      <c r="X180" s="38">
        <f t="shared" si="30"/>
        <v>82.32759314384337</v>
      </c>
      <c r="Y180" s="38">
        <f t="shared" si="31"/>
        <v>31.627185419333415</v>
      </c>
      <c r="Z180" s="38">
        <f t="shared" si="32"/>
        <v>0.5606952430552029</v>
      </c>
      <c r="AA180" s="38">
        <f t="shared" si="33"/>
        <v>17.67240685615662</v>
      </c>
      <c r="AB180" s="38">
        <f t="shared" si="34"/>
        <v>17.67240685615662</v>
      </c>
      <c r="AC180" s="38">
        <v>113.08</v>
      </c>
      <c r="AD180" s="38">
        <v>102.53</v>
      </c>
      <c r="AE180" s="38">
        <v>102.01</v>
      </c>
      <c r="AF180" s="38">
        <v>117.37</v>
      </c>
      <c r="AG180" s="38">
        <v>217.07</v>
      </c>
      <c r="AH180" s="38">
        <v>217.07</v>
      </c>
    </row>
    <row r="181" spans="1:34" ht="13.5">
      <c r="A181" s="49" t="s">
        <v>64</v>
      </c>
      <c r="B181" s="49">
        <v>1021042</v>
      </c>
      <c r="C181" s="49"/>
      <c r="D181" s="49">
        <v>2</v>
      </c>
      <c r="E181" s="48" t="s">
        <v>223</v>
      </c>
      <c r="F181" s="38">
        <v>14987186.08</v>
      </c>
      <c r="G181" s="38">
        <v>14009783.91</v>
      </c>
      <c r="H181" s="38">
        <v>5286108.52</v>
      </c>
      <c r="I181" s="38">
        <v>108000</v>
      </c>
      <c r="J181" s="38">
        <v>977402.17</v>
      </c>
      <c r="K181" s="38">
        <v>977402.17</v>
      </c>
      <c r="L181" s="38">
        <v>14357942.34</v>
      </c>
      <c r="M181" s="38">
        <v>13386863.61</v>
      </c>
      <c r="N181" s="38">
        <v>5138818.9</v>
      </c>
      <c r="O181" s="38">
        <v>106662.51</v>
      </c>
      <c r="P181" s="38">
        <v>971078.73</v>
      </c>
      <c r="Q181" s="38">
        <v>971078.73</v>
      </c>
      <c r="R181" s="38">
        <f t="shared" si="24"/>
        <v>95.80145507875085</v>
      </c>
      <c r="S181" s="38">
        <f t="shared" si="25"/>
        <v>95.55367660199691</v>
      </c>
      <c r="T181" s="38">
        <f t="shared" si="26"/>
        <v>97.21364744135069</v>
      </c>
      <c r="U181" s="38">
        <f t="shared" si="27"/>
        <v>98.76158333333332</v>
      </c>
      <c r="V181" s="38">
        <f t="shared" si="28"/>
        <v>99.35303601791675</v>
      </c>
      <c r="W181" s="38">
        <f t="shared" si="29"/>
        <v>99.35303601791675</v>
      </c>
      <c r="X181" s="38">
        <f t="shared" si="30"/>
        <v>93.2366441722317</v>
      </c>
      <c r="Y181" s="38">
        <f t="shared" si="31"/>
        <v>35.790775435026575</v>
      </c>
      <c r="Z181" s="38">
        <f t="shared" si="32"/>
        <v>0.7428815875854813</v>
      </c>
      <c r="AA181" s="38">
        <f t="shared" si="33"/>
        <v>6.763355827768285</v>
      </c>
      <c r="AB181" s="38">
        <f t="shared" si="34"/>
        <v>6.763355827768285</v>
      </c>
      <c r="AC181" s="38">
        <v>103.78</v>
      </c>
      <c r="AD181" s="38">
        <v>104.32</v>
      </c>
      <c r="AE181" s="38">
        <v>103.8</v>
      </c>
      <c r="AF181" s="38">
        <v>92.28</v>
      </c>
      <c r="AG181" s="38">
        <v>96.83</v>
      </c>
      <c r="AH181" s="38">
        <v>96.83</v>
      </c>
    </row>
    <row r="182" spans="1:34" ht="13.5">
      <c r="A182" s="49" t="s">
        <v>64</v>
      </c>
      <c r="B182" s="49">
        <v>1021052</v>
      </c>
      <c r="C182" s="49"/>
      <c r="D182" s="49">
        <v>2</v>
      </c>
      <c r="E182" s="48" t="s">
        <v>224</v>
      </c>
      <c r="F182" s="38">
        <v>27623173.19</v>
      </c>
      <c r="G182" s="38">
        <v>16684264.81</v>
      </c>
      <c r="H182" s="38">
        <v>6004954.49</v>
      </c>
      <c r="I182" s="38">
        <v>15000</v>
      </c>
      <c r="J182" s="38">
        <v>10938908.38</v>
      </c>
      <c r="K182" s="38">
        <v>10938908.38</v>
      </c>
      <c r="L182" s="38">
        <v>26220659.78</v>
      </c>
      <c r="M182" s="38">
        <v>15684857.4</v>
      </c>
      <c r="N182" s="38">
        <v>5718131.75</v>
      </c>
      <c r="O182" s="38">
        <v>9236.46</v>
      </c>
      <c r="P182" s="38">
        <v>10535802.38</v>
      </c>
      <c r="Q182" s="38">
        <v>10535802.38</v>
      </c>
      <c r="R182" s="38">
        <f t="shared" si="24"/>
        <v>94.92269262349726</v>
      </c>
      <c r="S182" s="38">
        <f t="shared" si="25"/>
        <v>94.00988043895714</v>
      </c>
      <c r="T182" s="38">
        <f t="shared" si="26"/>
        <v>95.22356513313059</v>
      </c>
      <c r="U182" s="38">
        <f t="shared" si="27"/>
        <v>61.5764</v>
      </c>
      <c r="V182" s="38">
        <f t="shared" si="28"/>
        <v>96.31493394041938</v>
      </c>
      <c r="W182" s="38">
        <f t="shared" si="29"/>
        <v>96.31493394041938</v>
      </c>
      <c r="X182" s="38">
        <f t="shared" si="30"/>
        <v>59.818698429410766</v>
      </c>
      <c r="Y182" s="38">
        <f t="shared" si="31"/>
        <v>21.8077340462712</v>
      </c>
      <c r="Z182" s="38">
        <f t="shared" si="32"/>
        <v>0.03522588705813259</v>
      </c>
      <c r="AA182" s="38">
        <f t="shared" si="33"/>
        <v>40.18130157058924</v>
      </c>
      <c r="AB182" s="38">
        <f t="shared" si="34"/>
        <v>40.18130157058924</v>
      </c>
      <c r="AC182" s="38">
        <v>131.76</v>
      </c>
      <c r="AD182" s="38">
        <v>98.06</v>
      </c>
      <c r="AE182" s="38">
        <v>111.62</v>
      </c>
      <c r="AF182" s="38">
        <v>55.06</v>
      </c>
      <c r="AG182" s="38">
        <v>269.77</v>
      </c>
      <c r="AH182" s="38">
        <v>269.77</v>
      </c>
    </row>
    <row r="183" spans="1:34" ht="13.5">
      <c r="A183" s="49" t="s">
        <v>225</v>
      </c>
      <c r="B183" s="49">
        <v>1061000</v>
      </c>
      <c r="C183" s="49"/>
      <c r="D183" s="49">
        <v>0</v>
      </c>
      <c r="E183" s="48" t="s">
        <v>226</v>
      </c>
      <c r="F183" s="38">
        <v>4276353614.78</v>
      </c>
      <c r="G183" s="38">
        <v>3610640990.78</v>
      </c>
      <c r="H183" s="38">
        <v>1291613259.54</v>
      </c>
      <c r="I183" s="38">
        <v>66205539</v>
      </c>
      <c r="J183" s="38">
        <v>665712624</v>
      </c>
      <c r="K183" s="38">
        <v>594482501</v>
      </c>
      <c r="L183" s="38">
        <v>4022211473.71</v>
      </c>
      <c r="M183" s="38">
        <v>3524128698.49</v>
      </c>
      <c r="N183" s="38">
        <v>1284024050.35</v>
      </c>
      <c r="O183" s="38">
        <v>63328415.31</v>
      </c>
      <c r="P183" s="38">
        <v>498082775.22</v>
      </c>
      <c r="Q183" s="38">
        <v>426962152.32</v>
      </c>
      <c r="R183" s="38">
        <f t="shared" si="24"/>
        <v>94.05703634536606</v>
      </c>
      <c r="S183" s="38">
        <f t="shared" si="25"/>
        <v>97.60396304947196</v>
      </c>
      <c r="T183" s="38">
        <f t="shared" si="26"/>
        <v>99.41242402600427</v>
      </c>
      <c r="U183" s="38">
        <f t="shared" si="27"/>
        <v>95.65425531842585</v>
      </c>
      <c r="V183" s="38">
        <f t="shared" si="28"/>
        <v>74.81948775842953</v>
      </c>
      <c r="W183" s="38">
        <f t="shared" si="29"/>
        <v>71.8208108063386</v>
      </c>
      <c r="X183" s="38">
        <f t="shared" si="30"/>
        <v>87.61669349124054</v>
      </c>
      <c r="Y183" s="38">
        <f t="shared" si="31"/>
        <v>31.923335178735496</v>
      </c>
      <c r="Z183" s="38">
        <f t="shared" si="32"/>
        <v>1.574467571482194</v>
      </c>
      <c r="AA183" s="38">
        <f t="shared" si="33"/>
        <v>12.383306508759455</v>
      </c>
      <c r="AB183" s="38">
        <f t="shared" si="34"/>
        <v>10.615109501594143</v>
      </c>
      <c r="AC183" s="38">
        <v>102.04</v>
      </c>
      <c r="AD183" s="38">
        <v>102.26</v>
      </c>
      <c r="AE183" s="38">
        <v>105.3</v>
      </c>
      <c r="AF183" s="38">
        <v>97.07</v>
      </c>
      <c r="AG183" s="38">
        <v>100.46</v>
      </c>
      <c r="AH183" s="38">
        <v>106.38</v>
      </c>
    </row>
    <row r="184" spans="1:34" ht="13.5">
      <c r="A184" s="49" t="s">
        <v>225</v>
      </c>
      <c r="B184" s="49">
        <v>1062000</v>
      </c>
      <c r="C184" s="49"/>
      <c r="D184" s="49">
        <v>0</v>
      </c>
      <c r="E184" s="48" t="s">
        <v>227</v>
      </c>
      <c r="F184" s="38">
        <v>487548296.51</v>
      </c>
      <c r="G184" s="38">
        <v>400074109.39</v>
      </c>
      <c r="H184" s="38">
        <v>173465563.48</v>
      </c>
      <c r="I184" s="38">
        <v>1830168.07</v>
      </c>
      <c r="J184" s="38">
        <v>87474187.12</v>
      </c>
      <c r="K184" s="38">
        <v>85823707.12</v>
      </c>
      <c r="L184" s="38">
        <v>471283588.28</v>
      </c>
      <c r="M184" s="38">
        <v>388372110.28</v>
      </c>
      <c r="N184" s="38">
        <v>171726232.02</v>
      </c>
      <c r="O184" s="38">
        <v>1738395.7</v>
      </c>
      <c r="P184" s="38">
        <v>82911478</v>
      </c>
      <c r="Q184" s="38">
        <v>81260998</v>
      </c>
      <c r="R184" s="38">
        <f t="shared" si="24"/>
        <v>96.66398009255143</v>
      </c>
      <c r="S184" s="38">
        <f t="shared" si="25"/>
        <v>97.07504213960702</v>
      </c>
      <c r="T184" s="38">
        <f t="shared" si="26"/>
        <v>98.99730446487119</v>
      </c>
      <c r="U184" s="38">
        <f t="shared" si="27"/>
        <v>94.9855769257301</v>
      </c>
      <c r="V184" s="38">
        <f t="shared" si="28"/>
        <v>94.78393653005232</v>
      </c>
      <c r="W184" s="38">
        <f t="shared" si="29"/>
        <v>94.68362615282936</v>
      </c>
      <c r="X184" s="38">
        <f t="shared" si="30"/>
        <v>82.40730633065448</v>
      </c>
      <c r="Y184" s="38">
        <f t="shared" si="31"/>
        <v>36.437982626709605</v>
      </c>
      <c r="Z184" s="38">
        <f t="shared" si="32"/>
        <v>0.3688640434827068</v>
      </c>
      <c r="AA184" s="38">
        <f t="shared" si="33"/>
        <v>17.59269366934553</v>
      </c>
      <c r="AB184" s="38">
        <f t="shared" si="34"/>
        <v>17.242484147723186</v>
      </c>
      <c r="AC184" s="38">
        <v>113.33</v>
      </c>
      <c r="AD184" s="38">
        <v>102.61</v>
      </c>
      <c r="AE184" s="38">
        <v>105.03</v>
      </c>
      <c r="AF184" s="38">
        <v>106.43</v>
      </c>
      <c r="AG184" s="38">
        <v>221.9</v>
      </c>
      <c r="AH184" s="38">
        <v>217.48</v>
      </c>
    </row>
    <row r="185" spans="1:34" ht="13.5">
      <c r="A185" s="49" t="s">
        <v>225</v>
      </c>
      <c r="B185" s="49">
        <v>1063000</v>
      </c>
      <c r="C185" s="49"/>
      <c r="D185" s="49">
        <v>0</v>
      </c>
      <c r="E185" s="48" t="s">
        <v>228</v>
      </c>
      <c r="F185" s="38">
        <v>306499467.86</v>
      </c>
      <c r="G185" s="38">
        <v>250778017.7</v>
      </c>
      <c r="H185" s="38">
        <v>118410065.66</v>
      </c>
      <c r="I185" s="38">
        <v>2400000</v>
      </c>
      <c r="J185" s="38">
        <v>55721450.16</v>
      </c>
      <c r="K185" s="38">
        <v>55476450.16</v>
      </c>
      <c r="L185" s="38">
        <v>297361791.51</v>
      </c>
      <c r="M185" s="38">
        <v>245061186.1</v>
      </c>
      <c r="N185" s="38">
        <v>117425553.8</v>
      </c>
      <c r="O185" s="38">
        <v>2351912.27</v>
      </c>
      <c r="P185" s="38">
        <v>52300605.41</v>
      </c>
      <c r="Q185" s="38">
        <v>52055605.41</v>
      </c>
      <c r="R185" s="38">
        <f t="shared" si="24"/>
        <v>97.01869748296795</v>
      </c>
      <c r="S185" s="38">
        <f t="shared" si="25"/>
        <v>97.72036175561492</v>
      </c>
      <c r="T185" s="38">
        <f t="shared" si="26"/>
        <v>99.16855728901722</v>
      </c>
      <c r="U185" s="38">
        <f t="shared" si="27"/>
        <v>97.99634458333334</v>
      </c>
      <c r="V185" s="38">
        <f t="shared" si="28"/>
        <v>93.86081169786985</v>
      </c>
      <c r="W185" s="38">
        <f t="shared" si="29"/>
        <v>93.83369927215256</v>
      </c>
      <c r="X185" s="38">
        <f t="shared" si="30"/>
        <v>82.41179367920199</v>
      </c>
      <c r="Y185" s="38">
        <f t="shared" si="31"/>
        <v>39.48911970287585</v>
      </c>
      <c r="Z185" s="38">
        <f t="shared" si="32"/>
        <v>0.7909261839111926</v>
      </c>
      <c r="AA185" s="38">
        <f t="shared" si="33"/>
        <v>17.588206320798</v>
      </c>
      <c r="AB185" s="38">
        <f t="shared" si="34"/>
        <v>17.505815103434166</v>
      </c>
      <c r="AC185" s="38">
        <v>111.59</v>
      </c>
      <c r="AD185" s="38">
        <v>106.3</v>
      </c>
      <c r="AE185" s="38">
        <v>108.16</v>
      </c>
      <c r="AF185" s="38">
        <v>111.95</v>
      </c>
      <c r="AG185" s="38">
        <v>145.55</v>
      </c>
      <c r="AH185" s="38">
        <v>152.33</v>
      </c>
    </row>
    <row r="186" spans="1:34" ht="13.5">
      <c r="A186" s="49" t="s">
        <v>229</v>
      </c>
      <c r="B186" s="49">
        <v>1001000</v>
      </c>
      <c r="C186" s="49"/>
      <c r="D186" s="49">
        <v>0</v>
      </c>
      <c r="E186" s="48" t="s">
        <v>230</v>
      </c>
      <c r="F186" s="38">
        <v>126968333</v>
      </c>
      <c r="G186" s="38">
        <v>116742537</v>
      </c>
      <c r="H186" s="38">
        <v>69252894</v>
      </c>
      <c r="I186" s="38">
        <v>808700</v>
      </c>
      <c r="J186" s="38">
        <v>10225796</v>
      </c>
      <c r="K186" s="38">
        <v>10225796</v>
      </c>
      <c r="L186" s="38">
        <v>123594429.1</v>
      </c>
      <c r="M186" s="38">
        <v>114539156.47</v>
      </c>
      <c r="N186" s="38">
        <v>68934737.06</v>
      </c>
      <c r="O186" s="38">
        <v>808689.48</v>
      </c>
      <c r="P186" s="38">
        <v>9055272.63</v>
      </c>
      <c r="Q186" s="38">
        <v>9055272.63</v>
      </c>
      <c r="R186" s="38">
        <f t="shared" si="24"/>
        <v>97.3427201725961</v>
      </c>
      <c r="S186" s="38">
        <f t="shared" si="25"/>
        <v>98.1126155156282</v>
      </c>
      <c r="T186" s="38">
        <f t="shared" si="26"/>
        <v>99.54058679482768</v>
      </c>
      <c r="U186" s="38">
        <f t="shared" si="27"/>
        <v>99.99869914677878</v>
      </c>
      <c r="V186" s="38">
        <f t="shared" si="28"/>
        <v>88.55322979257558</v>
      </c>
      <c r="W186" s="38">
        <f t="shared" si="29"/>
        <v>88.55322979257558</v>
      </c>
      <c r="X186" s="38">
        <f t="shared" si="30"/>
        <v>92.67339742095221</v>
      </c>
      <c r="Y186" s="38">
        <f t="shared" si="31"/>
        <v>55.77495487618221</v>
      </c>
      <c r="Z186" s="38">
        <f t="shared" si="32"/>
        <v>0.6543090055828414</v>
      </c>
      <c r="AA186" s="38">
        <f t="shared" si="33"/>
        <v>7.3266025790477975</v>
      </c>
      <c r="AB186" s="38">
        <f t="shared" si="34"/>
        <v>7.3266025790477975</v>
      </c>
      <c r="AC186" s="38">
        <v>97.24</v>
      </c>
      <c r="AD186" s="38">
        <v>97.57</v>
      </c>
      <c r="AE186" s="38">
        <v>103.56</v>
      </c>
      <c r="AF186" s="38">
        <v>88.53</v>
      </c>
      <c r="AG186" s="38">
        <v>93.36</v>
      </c>
      <c r="AH186" s="38">
        <v>93.36</v>
      </c>
    </row>
    <row r="187" spans="1:34" ht="13.5">
      <c r="A187" s="49" t="s">
        <v>229</v>
      </c>
      <c r="B187" s="49">
        <v>1002000</v>
      </c>
      <c r="C187" s="49"/>
      <c r="D187" s="49">
        <v>0</v>
      </c>
      <c r="E187" s="48" t="s">
        <v>231</v>
      </c>
      <c r="F187" s="38">
        <v>126083246.99</v>
      </c>
      <c r="G187" s="38">
        <v>113695047.37</v>
      </c>
      <c r="H187" s="38">
        <v>70756978.62</v>
      </c>
      <c r="I187" s="38">
        <v>183870</v>
      </c>
      <c r="J187" s="38">
        <v>12388199.62</v>
      </c>
      <c r="K187" s="38">
        <v>12388199.62</v>
      </c>
      <c r="L187" s="38">
        <v>117934246.23</v>
      </c>
      <c r="M187" s="38">
        <v>109079802.89</v>
      </c>
      <c r="N187" s="38">
        <v>70425764.29</v>
      </c>
      <c r="O187" s="38">
        <v>178233.89</v>
      </c>
      <c r="P187" s="38">
        <v>8854443.34</v>
      </c>
      <c r="Q187" s="38">
        <v>8854443.34</v>
      </c>
      <c r="R187" s="38">
        <f t="shared" si="24"/>
        <v>93.53680924742817</v>
      </c>
      <c r="S187" s="38">
        <f t="shared" si="25"/>
        <v>95.94068115827375</v>
      </c>
      <c r="T187" s="38">
        <f t="shared" si="26"/>
        <v>99.53189870955516</v>
      </c>
      <c r="U187" s="38">
        <f t="shared" si="27"/>
        <v>96.93473105998804</v>
      </c>
      <c r="V187" s="38">
        <f t="shared" si="28"/>
        <v>71.47481968005292</v>
      </c>
      <c r="W187" s="38">
        <f t="shared" si="29"/>
        <v>71.47481968005292</v>
      </c>
      <c r="X187" s="38">
        <f t="shared" si="30"/>
        <v>92.49205076298897</v>
      </c>
      <c r="Y187" s="38">
        <f t="shared" si="31"/>
        <v>59.71612702950838</v>
      </c>
      <c r="Z187" s="38">
        <f t="shared" si="32"/>
        <v>0.1511298844038917</v>
      </c>
      <c r="AA187" s="38">
        <f t="shared" si="33"/>
        <v>7.507949237011034</v>
      </c>
      <c r="AB187" s="38">
        <f t="shared" si="34"/>
        <v>7.507949237011034</v>
      </c>
      <c r="AC187" s="38">
        <v>100.57</v>
      </c>
      <c r="AD187" s="38">
        <v>104.75</v>
      </c>
      <c r="AE187" s="38">
        <v>107.01</v>
      </c>
      <c r="AF187" s="38">
        <v>82.26</v>
      </c>
      <c r="AG187" s="38">
        <v>67.42</v>
      </c>
      <c r="AH187" s="38">
        <v>72.97</v>
      </c>
    </row>
    <row r="188" spans="1:34" ht="13.5">
      <c r="A188" s="49" t="s">
        <v>229</v>
      </c>
      <c r="B188" s="49">
        <v>1003000</v>
      </c>
      <c r="C188" s="49"/>
      <c r="D188" s="49">
        <v>0</v>
      </c>
      <c r="E188" s="48" t="s">
        <v>232</v>
      </c>
      <c r="F188" s="38">
        <v>52258254</v>
      </c>
      <c r="G188" s="38">
        <v>36916003</v>
      </c>
      <c r="H188" s="38">
        <v>23601589.06</v>
      </c>
      <c r="I188" s="38">
        <v>415184</v>
      </c>
      <c r="J188" s="38">
        <v>15342251</v>
      </c>
      <c r="K188" s="38">
        <v>15342251</v>
      </c>
      <c r="L188" s="38">
        <v>50021798.75</v>
      </c>
      <c r="M188" s="38">
        <v>34934093.71</v>
      </c>
      <c r="N188" s="38">
        <v>23267378.89</v>
      </c>
      <c r="O188" s="38">
        <v>384953.63</v>
      </c>
      <c r="P188" s="38">
        <v>15087705.04</v>
      </c>
      <c r="Q188" s="38">
        <v>15087705.04</v>
      </c>
      <c r="R188" s="38">
        <f t="shared" si="24"/>
        <v>95.72037892808282</v>
      </c>
      <c r="S188" s="38">
        <f t="shared" si="25"/>
        <v>94.63130044170816</v>
      </c>
      <c r="T188" s="38">
        <f t="shared" si="26"/>
        <v>98.58395055879345</v>
      </c>
      <c r="U188" s="38">
        <f t="shared" si="27"/>
        <v>92.71880178426915</v>
      </c>
      <c r="V188" s="38">
        <f t="shared" si="28"/>
        <v>98.34088257322865</v>
      </c>
      <c r="W188" s="38">
        <f t="shared" si="29"/>
        <v>98.34088257322865</v>
      </c>
      <c r="X188" s="38">
        <f t="shared" si="30"/>
        <v>69.83773991134215</v>
      </c>
      <c r="Y188" s="38">
        <f t="shared" si="31"/>
        <v>46.514478630179205</v>
      </c>
      <c r="Z188" s="38">
        <f t="shared" si="32"/>
        <v>0.769571745958056</v>
      </c>
      <c r="AA188" s="38">
        <f t="shared" si="33"/>
        <v>30.162260088657845</v>
      </c>
      <c r="AB188" s="38">
        <f t="shared" si="34"/>
        <v>30.162260088657845</v>
      </c>
      <c r="AC188" s="38">
        <v>115.89</v>
      </c>
      <c r="AD188" s="38">
        <v>100.71</v>
      </c>
      <c r="AE188" s="38">
        <v>104.44</v>
      </c>
      <c r="AF188" s="38">
        <v>86.42</v>
      </c>
      <c r="AG188" s="38">
        <v>177.99</v>
      </c>
      <c r="AH188" s="38">
        <v>177.99</v>
      </c>
    </row>
    <row r="189" spans="1:34" ht="13.5">
      <c r="A189" s="49" t="s">
        <v>229</v>
      </c>
      <c r="B189" s="49">
        <v>1004000</v>
      </c>
      <c r="C189" s="49"/>
      <c r="D189" s="49">
        <v>0</v>
      </c>
      <c r="E189" s="48" t="s">
        <v>233</v>
      </c>
      <c r="F189" s="38">
        <v>58182684.49</v>
      </c>
      <c r="G189" s="38">
        <v>55954116.74</v>
      </c>
      <c r="H189" s="38">
        <v>38026327.25</v>
      </c>
      <c r="I189" s="38">
        <v>108000</v>
      </c>
      <c r="J189" s="38">
        <v>2228567.75</v>
      </c>
      <c r="K189" s="38">
        <v>2228567.75</v>
      </c>
      <c r="L189" s="38">
        <v>55371083.84</v>
      </c>
      <c r="M189" s="38">
        <v>53448594.08</v>
      </c>
      <c r="N189" s="38">
        <v>37234363.69</v>
      </c>
      <c r="O189" s="38">
        <v>65616.68</v>
      </c>
      <c r="P189" s="38">
        <v>1922489.76</v>
      </c>
      <c r="Q189" s="38">
        <v>1922489.76</v>
      </c>
      <c r="R189" s="38">
        <f t="shared" si="24"/>
        <v>95.16763333516653</v>
      </c>
      <c r="S189" s="38">
        <f t="shared" si="25"/>
        <v>95.5221835211119</v>
      </c>
      <c r="T189" s="38">
        <f t="shared" si="26"/>
        <v>97.91732828996783</v>
      </c>
      <c r="U189" s="38">
        <f t="shared" si="27"/>
        <v>60.756185185185174</v>
      </c>
      <c r="V189" s="38">
        <f t="shared" si="28"/>
        <v>86.26570854756379</v>
      </c>
      <c r="W189" s="38">
        <f t="shared" si="29"/>
        <v>86.26570854756379</v>
      </c>
      <c r="X189" s="38">
        <f t="shared" si="30"/>
        <v>96.52798965330854</v>
      </c>
      <c r="Y189" s="38">
        <f t="shared" si="31"/>
        <v>67.24514152114527</v>
      </c>
      <c r="Z189" s="38">
        <f t="shared" si="32"/>
        <v>0.11850351383694352</v>
      </c>
      <c r="AA189" s="38">
        <f t="shared" si="33"/>
        <v>3.4720103466914543</v>
      </c>
      <c r="AB189" s="38">
        <f t="shared" si="34"/>
        <v>3.4720103466914543</v>
      </c>
      <c r="AC189" s="38">
        <v>94.42</v>
      </c>
      <c r="AD189" s="38">
        <v>105.34</v>
      </c>
      <c r="AE189" s="38">
        <v>104.33</v>
      </c>
      <c r="AF189" s="38">
        <v>61.95</v>
      </c>
      <c r="AG189" s="38">
        <v>24.32</v>
      </c>
      <c r="AH189" s="38">
        <v>24.32</v>
      </c>
    </row>
    <row r="190" spans="1:34" ht="13.5">
      <c r="A190" s="49" t="s">
        <v>229</v>
      </c>
      <c r="B190" s="49">
        <v>1005000</v>
      </c>
      <c r="C190" s="49"/>
      <c r="D190" s="49">
        <v>0</v>
      </c>
      <c r="E190" s="48" t="s">
        <v>234</v>
      </c>
      <c r="F190" s="38">
        <v>95623069.41</v>
      </c>
      <c r="G190" s="38">
        <v>75856777.37</v>
      </c>
      <c r="H190" s="38">
        <v>45118545.61</v>
      </c>
      <c r="I190" s="38">
        <v>330551.73</v>
      </c>
      <c r="J190" s="38">
        <v>19766292.04</v>
      </c>
      <c r="K190" s="38">
        <v>19766292.04</v>
      </c>
      <c r="L190" s="38">
        <v>86661859.48</v>
      </c>
      <c r="M190" s="38">
        <v>71146844.87</v>
      </c>
      <c r="N190" s="38">
        <v>44471894.38</v>
      </c>
      <c r="O190" s="38">
        <v>279282.69</v>
      </c>
      <c r="P190" s="38">
        <v>15515014.61</v>
      </c>
      <c r="Q190" s="38">
        <v>15515014.61</v>
      </c>
      <c r="R190" s="38">
        <f t="shared" si="24"/>
        <v>90.62861087257376</v>
      </c>
      <c r="S190" s="38">
        <f t="shared" si="25"/>
        <v>93.79101951955225</v>
      </c>
      <c r="T190" s="38">
        <f t="shared" si="26"/>
        <v>98.56677288406061</v>
      </c>
      <c r="U190" s="38">
        <f t="shared" si="27"/>
        <v>84.48985881876946</v>
      </c>
      <c r="V190" s="38">
        <f t="shared" si="28"/>
        <v>78.49228665954689</v>
      </c>
      <c r="W190" s="38">
        <f t="shared" si="29"/>
        <v>78.49228665954689</v>
      </c>
      <c r="X190" s="38">
        <f t="shared" si="30"/>
        <v>82.09706703376173</v>
      </c>
      <c r="Y190" s="38">
        <f t="shared" si="31"/>
        <v>51.31657068847376</v>
      </c>
      <c r="Z190" s="38">
        <f t="shared" si="32"/>
        <v>0.3222671330569054</v>
      </c>
      <c r="AA190" s="38">
        <f t="shared" si="33"/>
        <v>17.902932966238264</v>
      </c>
      <c r="AB190" s="38">
        <f t="shared" si="34"/>
        <v>17.902932966238264</v>
      </c>
      <c r="AC190" s="38">
        <v>114.73</v>
      </c>
      <c r="AD190" s="38">
        <v>107.69</v>
      </c>
      <c r="AE190" s="38">
        <v>105.04</v>
      </c>
      <c r="AF190" s="38">
        <v>109.99</v>
      </c>
      <c r="AG190" s="38">
        <v>163.84</v>
      </c>
      <c r="AH190" s="38">
        <v>163.84</v>
      </c>
    </row>
    <row r="191" spans="1:34" ht="13.5">
      <c r="A191" s="49" t="s">
        <v>229</v>
      </c>
      <c r="B191" s="49">
        <v>1006000</v>
      </c>
      <c r="C191" s="49"/>
      <c r="D191" s="49">
        <v>0</v>
      </c>
      <c r="E191" s="48" t="s">
        <v>235</v>
      </c>
      <c r="F191" s="38">
        <v>66708172.86</v>
      </c>
      <c r="G191" s="38">
        <v>50657130.13</v>
      </c>
      <c r="H191" s="38">
        <v>30994673.26</v>
      </c>
      <c r="I191" s="38">
        <v>825</v>
      </c>
      <c r="J191" s="38">
        <v>16051042.73</v>
      </c>
      <c r="K191" s="38">
        <v>16051042.73</v>
      </c>
      <c r="L191" s="38">
        <v>64247093.73</v>
      </c>
      <c r="M191" s="38">
        <v>48484219.2</v>
      </c>
      <c r="N191" s="38">
        <v>30287106.85</v>
      </c>
      <c r="O191" s="38">
        <v>22.6</v>
      </c>
      <c r="P191" s="38">
        <v>15762874.53</v>
      </c>
      <c r="Q191" s="38">
        <v>15762874.53</v>
      </c>
      <c r="R191" s="38">
        <f t="shared" si="24"/>
        <v>96.31067825052703</v>
      </c>
      <c r="S191" s="38">
        <f t="shared" si="25"/>
        <v>95.71055264199981</v>
      </c>
      <c r="T191" s="38">
        <f t="shared" si="26"/>
        <v>97.71713544432441</v>
      </c>
      <c r="U191" s="38">
        <f t="shared" si="27"/>
        <v>2.7393939393939393</v>
      </c>
      <c r="V191" s="38">
        <f t="shared" si="28"/>
        <v>98.2046761394423</v>
      </c>
      <c r="W191" s="38">
        <f t="shared" si="29"/>
        <v>98.2046761394423</v>
      </c>
      <c r="X191" s="38">
        <f t="shared" si="30"/>
        <v>75.46523334387099</v>
      </c>
      <c r="Y191" s="38">
        <f t="shared" si="31"/>
        <v>47.14159830681574</v>
      </c>
      <c r="Z191" s="38">
        <f t="shared" si="32"/>
        <v>3.517668845065126E-05</v>
      </c>
      <c r="AA191" s="38">
        <f t="shared" si="33"/>
        <v>24.534766656129023</v>
      </c>
      <c r="AB191" s="38">
        <f t="shared" si="34"/>
        <v>24.534766656129023</v>
      </c>
      <c r="AC191" s="38">
        <v>104.65</v>
      </c>
      <c r="AD191" s="38">
        <v>107.07</v>
      </c>
      <c r="AE191" s="38">
        <v>105.18</v>
      </c>
      <c r="AF191" s="38">
        <v>0.89</v>
      </c>
      <c r="AG191" s="38">
        <v>97.83</v>
      </c>
      <c r="AH191" s="38">
        <v>97.83</v>
      </c>
    </row>
    <row r="192" spans="1:34" ht="13.5">
      <c r="A192" s="49" t="s">
        <v>229</v>
      </c>
      <c r="B192" s="49">
        <v>1007000</v>
      </c>
      <c r="C192" s="49"/>
      <c r="D192" s="49">
        <v>0</v>
      </c>
      <c r="E192" s="48" t="s">
        <v>236</v>
      </c>
      <c r="F192" s="38">
        <v>75905942</v>
      </c>
      <c r="G192" s="38">
        <v>64372633</v>
      </c>
      <c r="H192" s="38">
        <v>40527804</v>
      </c>
      <c r="I192" s="38">
        <v>384190</v>
      </c>
      <c r="J192" s="38">
        <v>11533309</v>
      </c>
      <c r="K192" s="38">
        <v>11533309</v>
      </c>
      <c r="L192" s="38">
        <v>70385926.55</v>
      </c>
      <c r="M192" s="38">
        <v>61743194.83</v>
      </c>
      <c r="N192" s="38">
        <v>40103725.65</v>
      </c>
      <c r="O192" s="38">
        <v>350503.37</v>
      </c>
      <c r="P192" s="38">
        <v>8642731.72</v>
      </c>
      <c r="Q192" s="38">
        <v>8642731.72</v>
      </c>
      <c r="R192" s="38">
        <f t="shared" si="24"/>
        <v>92.72782169016492</v>
      </c>
      <c r="S192" s="38">
        <f t="shared" si="25"/>
        <v>95.91528566184328</v>
      </c>
      <c r="T192" s="38">
        <f t="shared" si="26"/>
        <v>98.95361132816373</v>
      </c>
      <c r="U192" s="38">
        <f t="shared" si="27"/>
        <v>91.23177854707306</v>
      </c>
      <c r="V192" s="38">
        <f t="shared" si="28"/>
        <v>74.93713833558088</v>
      </c>
      <c r="W192" s="38">
        <f t="shared" si="29"/>
        <v>74.93713833558088</v>
      </c>
      <c r="X192" s="38">
        <f t="shared" si="30"/>
        <v>87.72093777317761</v>
      </c>
      <c r="Y192" s="38">
        <f t="shared" si="31"/>
        <v>56.97690946997983</v>
      </c>
      <c r="Z192" s="38">
        <f t="shared" si="32"/>
        <v>0.4979736535129834</v>
      </c>
      <c r="AA192" s="38">
        <f t="shared" si="33"/>
        <v>12.279062226822388</v>
      </c>
      <c r="AB192" s="38">
        <f t="shared" si="34"/>
        <v>12.279062226822388</v>
      </c>
      <c r="AC192" s="38">
        <v>87.35</v>
      </c>
      <c r="AD192" s="38">
        <v>103.54</v>
      </c>
      <c r="AE192" s="38">
        <v>106.06</v>
      </c>
      <c r="AF192" s="38">
        <v>221.68</v>
      </c>
      <c r="AG192" s="38">
        <v>41.25</v>
      </c>
      <c r="AH192" s="38">
        <v>41.25</v>
      </c>
    </row>
    <row r="193" spans="1:34" ht="13.5">
      <c r="A193" s="49" t="s">
        <v>229</v>
      </c>
      <c r="B193" s="49">
        <v>1008000</v>
      </c>
      <c r="C193" s="49"/>
      <c r="D193" s="49">
        <v>0</v>
      </c>
      <c r="E193" s="48" t="s">
        <v>237</v>
      </c>
      <c r="F193" s="38">
        <v>114003738.11</v>
      </c>
      <c r="G193" s="38">
        <v>97400614.68</v>
      </c>
      <c r="H193" s="38">
        <v>63440327.05</v>
      </c>
      <c r="I193" s="38">
        <v>373363.01</v>
      </c>
      <c r="J193" s="38">
        <v>16603123.43</v>
      </c>
      <c r="K193" s="38">
        <v>16603123.43</v>
      </c>
      <c r="L193" s="38">
        <v>106851270.78</v>
      </c>
      <c r="M193" s="38">
        <v>91918559.24</v>
      </c>
      <c r="N193" s="38">
        <v>63069387.75</v>
      </c>
      <c r="O193" s="38">
        <v>202615.86</v>
      </c>
      <c r="P193" s="38">
        <v>14932711.54</v>
      </c>
      <c r="Q193" s="38">
        <v>14932711.54</v>
      </c>
      <c r="R193" s="38">
        <f t="shared" si="24"/>
        <v>93.72611157443038</v>
      </c>
      <c r="S193" s="38">
        <f t="shared" si="25"/>
        <v>94.37164184434486</v>
      </c>
      <c r="T193" s="38">
        <f t="shared" si="26"/>
        <v>99.41529415554928</v>
      </c>
      <c r="U193" s="38">
        <f t="shared" si="27"/>
        <v>54.2677915522483</v>
      </c>
      <c r="V193" s="38">
        <f t="shared" si="28"/>
        <v>89.9391708009485</v>
      </c>
      <c r="W193" s="38">
        <f t="shared" si="29"/>
        <v>89.9391708009485</v>
      </c>
      <c r="X193" s="38">
        <f t="shared" si="30"/>
        <v>86.02476935370706</v>
      </c>
      <c r="Y193" s="38">
        <f t="shared" si="31"/>
        <v>59.02539791019975</v>
      </c>
      <c r="Z193" s="38">
        <f t="shared" si="32"/>
        <v>0.18962419306848788</v>
      </c>
      <c r="AA193" s="38">
        <f t="shared" si="33"/>
        <v>13.975230646292927</v>
      </c>
      <c r="AB193" s="38">
        <f t="shared" si="34"/>
        <v>13.975230646292927</v>
      </c>
      <c r="AC193" s="38">
        <v>113.53</v>
      </c>
      <c r="AD193" s="38">
        <v>105.88</v>
      </c>
      <c r="AE193" s="38">
        <v>106.81</v>
      </c>
      <c r="AF193" s="38">
        <v>111.78</v>
      </c>
      <c r="AG193" s="38">
        <v>204.5</v>
      </c>
      <c r="AH193" s="38">
        <v>204.5</v>
      </c>
    </row>
    <row r="194" spans="1:34" ht="13.5">
      <c r="A194" s="49" t="s">
        <v>229</v>
      </c>
      <c r="B194" s="49">
        <v>1009000</v>
      </c>
      <c r="C194" s="49"/>
      <c r="D194" s="49">
        <v>0</v>
      </c>
      <c r="E194" s="48" t="s">
        <v>238</v>
      </c>
      <c r="F194" s="38">
        <v>46813423.64</v>
      </c>
      <c r="G194" s="38">
        <v>38102846.06</v>
      </c>
      <c r="H194" s="38">
        <v>24517299.52</v>
      </c>
      <c r="I194" s="38">
        <v>270920.35</v>
      </c>
      <c r="J194" s="38">
        <v>8710577.58</v>
      </c>
      <c r="K194" s="38">
        <v>8710577.58</v>
      </c>
      <c r="L194" s="38">
        <v>44215538.1</v>
      </c>
      <c r="M194" s="38">
        <v>35960131.57</v>
      </c>
      <c r="N194" s="38">
        <v>23988388.49</v>
      </c>
      <c r="O194" s="38">
        <v>265781.38</v>
      </c>
      <c r="P194" s="38">
        <v>8255406.53</v>
      </c>
      <c r="Q194" s="38">
        <v>8255406.53</v>
      </c>
      <c r="R194" s="38">
        <f t="shared" si="24"/>
        <v>94.4505542684124</v>
      </c>
      <c r="S194" s="38">
        <f t="shared" si="25"/>
        <v>94.37649752822689</v>
      </c>
      <c r="T194" s="38">
        <f t="shared" si="26"/>
        <v>97.84270274314453</v>
      </c>
      <c r="U194" s="38">
        <f t="shared" si="27"/>
        <v>98.10314359921654</v>
      </c>
      <c r="V194" s="38">
        <f t="shared" si="28"/>
        <v>94.77450208301802</v>
      </c>
      <c r="W194" s="38">
        <f t="shared" si="29"/>
        <v>94.77450208301802</v>
      </c>
      <c r="X194" s="38">
        <f t="shared" si="30"/>
        <v>81.32917321659826</v>
      </c>
      <c r="Y194" s="38">
        <f t="shared" si="31"/>
        <v>54.25329990499426</v>
      </c>
      <c r="Z194" s="38">
        <f t="shared" si="32"/>
        <v>0.6011040268217385</v>
      </c>
      <c r="AA194" s="38">
        <f t="shared" si="33"/>
        <v>18.67082678340174</v>
      </c>
      <c r="AB194" s="38">
        <f t="shared" si="34"/>
        <v>18.67082678340174</v>
      </c>
      <c r="AC194" s="38">
        <v>111.21</v>
      </c>
      <c r="AD194" s="38">
        <v>104.16</v>
      </c>
      <c r="AE194" s="38">
        <v>101.59</v>
      </c>
      <c r="AF194" s="38">
        <v>96.13</v>
      </c>
      <c r="AG194" s="38">
        <v>157.69</v>
      </c>
      <c r="AH194" s="38">
        <v>157.69</v>
      </c>
    </row>
    <row r="195" spans="1:34" ht="13.5">
      <c r="A195" s="49" t="s">
        <v>229</v>
      </c>
      <c r="B195" s="49">
        <v>1010000</v>
      </c>
      <c r="C195" s="49"/>
      <c r="D195" s="49">
        <v>0</v>
      </c>
      <c r="E195" s="48" t="s">
        <v>239</v>
      </c>
      <c r="F195" s="38">
        <v>83363580.8</v>
      </c>
      <c r="G195" s="38">
        <v>63215863.25</v>
      </c>
      <c r="H195" s="38">
        <v>35749599.52</v>
      </c>
      <c r="I195" s="38">
        <v>375000</v>
      </c>
      <c r="J195" s="38">
        <v>20147717.55</v>
      </c>
      <c r="K195" s="38">
        <v>20147717.55</v>
      </c>
      <c r="L195" s="38">
        <v>79929749.44</v>
      </c>
      <c r="M195" s="38">
        <v>61181590.78</v>
      </c>
      <c r="N195" s="38">
        <v>35596467.02</v>
      </c>
      <c r="O195" s="38">
        <v>301660.54</v>
      </c>
      <c r="P195" s="38">
        <v>18748158.66</v>
      </c>
      <c r="Q195" s="38">
        <v>18748158.66</v>
      </c>
      <c r="R195" s="38">
        <f t="shared" si="24"/>
        <v>95.88089747699513</v>
      </c>
      <c r="S195" s="38">
        <f t="shared" si="25"/>
        <v>96.78202216118595</v>
      </c>
      <c r="T195" s="38">
        <f t="shared" si="26"/>
        <v>99.5716525442073</v>
      </c>
      <c r="U195" s="38">
        <f t="shared" si="27"/>
        <v>80.44281066666666</v>
      </c>
      <c r="V195" s="38">
        <f t="shared" si="28"/>
        <v>93.05351146338657</v>
      </c>
      <c r="W195" s="38">
        <f t="shared" si="29"/>
        <v>93.05351146338657</v>
      </c>
      <c r="X195" s="38">
        <f t="shared" si="30"/>
        <v>76.54420439028966</v>
      </c>
      <c r="Y195" s="38">
        <f t="shared" si="31"/>
        <v>44.534691112375896</v>
      </c>
      <c r="Z195" s="38">
        <f t="shared" si="32"/>
        <v>0.37740708824121144</v>
      </c>
      <c r="AA195" s="38">
        <f t="shared" si="33"/>
        <v>23.455795609710346</v>
      </c>
      <c r="AB195" s="38">
        <f t="shared" si="34"/>
        <v>23.455795609710346</v>
      </c>
      <c r="AC195" s="38">
        <v>105.31</v>
      </c>
      <c r="AD195" s="38">
        <v>99.06</v>
      </c>
      <c r="AE195" s="38">
        <v>103.93</v>
      </c>
      <c r="AF195" s="38">
        <v>114.29</v>
      </c>
      <c r="AG195" s="38">
        <v>132.61</v>
      </c>
      <c r="AH195" s="38">
        <v>132.61</v>
      </c>
    </row>
    <row r="196" spans="1:34" ht="13.5">
      <c r="A196" s="49" t="s">
        <v>229</v>
      </c>
      <c r="B196" s="49">
        <v>1011000</v>
      </c>
      <c r="C196" s="49"/>
      <c r="D196" s="49">
        <v>0</v>
      </c>
      <c r="E196" s="48" t="s">
        <v>240</v>
      </c>
      <c r="F196" s="38">
        <v>47914312.26</v>
      </c>
      <c r="G196" s="38">
        <v>37317235.91</v>
      </c>
      <c r="H196" s="38">
        <v>23511222.99</v>
      </c>
      <c r="I196" s="38">
        <v>649748.23</v>
      </c>
      <c r="J196" s="38">
        <v>10597076.35</v>
      </c>
      <c r="K196" s="38">
        <v>10597076.35</v>
      </c>
      <c r="L196" s="38">
        <v>45735724.75</v>
      </c>
      <c r="M196" s="38">
        <v>35339710.06</v>
      </c>
      <c r="N196" s="38">
        <v>23348796.68</v>
      </c>
      <c r="O196" s="38">
        <v>644334.01</v>
      </c>
      <c r="P196" s="38">
        <v>10396014.69</v>
      </c>
      <c r="Q196" s="38">
        <v>10396014.69</v>
      </c>
      <c r="R196" s="38">
        <f t="shared" si="24"/>
        <v>95.45315917678582</v>
      </c>
      <c r="S196" s="38">
        <f t="shared" si="25"/>
        <v>94.70077083209137</v>
      </c>
      <c r="T196" s="38">
        <f t="shared" si="26"/>
        <v>99.30915414281476</v>
      </c>
      <c r="U196" s="38">
        <f t="shared" si="27"/>
        <v>99.16672031565211</v>
      </c>
      <c r="V196" s="38">
        <f t="shared" si="28"/>
        <v>98.10266857235581</v>
      </c>
      <c r="W196" s="38">
        <f t="shared" si="29"/>
        <v>98.10266857235581</v>
      </c>
      <c r="X196" s="38">
        <f t="shared" si="30"/>
        <v>77.2693780478465</v>
      </c>
      <c r="Y196" s="38">
        <f t="shared" si="31"/>
        <v>51.05155063711984</v>
      </c>
      <c r="Z196" s="38">
        <f t="shared" si="32"/>
        <v>1.4088199400404167</v>
      </c>
      <c r="AA196" s="38">
        <f t="shared" si="33"/>
        <v>22.730621952153495</v>
      </c>
      <c r="AB196" s="38">
        <f t="shared" si="34"/>
        <v>22.730621952153495</v>
      </c>
      <c r="AC196" s="38">
        <v>108.42</v>
      </c>
      <c r="AD196" s="38">
        <v>105.66</v>
      </c>
      <c r="AE196" s="38">
        <v>111.2</v>
      </c>
      <c r="AF196" s="38">
        <v>92.38</v>
      </c>
      <c r="AG196" s="38">
        <v>118.98</v>
      </c>
      <c r="AH196" s="38">
        <v>118.98</v>
      </c>
    </row>
    <row r="197" spans="1:34" ht="13.5">
      <c r="A197" s="49" t="s">
        <v>229</v>
      </c>
      <c r="B197" s="49">
        <v>1012000</v>
      </c>
      <c r="C197" s="49"/>
      <c r="D197" s="49">
        <v>0</v>
      </c>
      <c r="E197" s="48" t="s">
        <v>241</v>
      </c>
      <c r="F197" s="38">
        <v>111293986</v>
      </c>
      <c r="G197" s="38">
        <v>103093631</v>
      </c>
      <c r="H197" s="38">
        <v>64591306</v>
      </c>
      <c r="I197" s="38">
        <v>350000</v>
      </c>
      <c r="J197" s="38">
        <v>8200355</v>
      </c>
      <c r="K197" s="38">
        <v>8200355</v>
      </c>
      <c r="L197" s="38">
        <v>105237016.53</v>
      </c>
      <c r="M197" s="38">
        <v>98018966.78</v>
      </c>
      <c r="N197" s="38">
        <v>63922651.7</v>
      </c>
      <c r="O197" s="38">
        <v>320506.81</v>
      </c>
      <c r="P197" s="38">
        <v>7218049.75</v>
      </c>
      <c r="Q197" s="38">
        <v>7218049.75</v>
      </c>
      <c r="R197" s="38">
        <f t="shared" si="24"/>
        <v>94.55768484201833</v>
      </c>
      <c r="S197" s="38">
        <f t="shared" si="25"/>
        <v>95.07761617204073</v>
      </c>
      <c r="T197" s="38">
        <f t="shared" si="26"/>
        <v>98.96479210375465</v>
      </c>
      <c r="U197" s="38">
        <f t="shared" si="27"/>
        <v>91.57337428571428</v>
      </c>
      <c r="V197" s="38">
        <f t="shared" si="28"/>
        <v>88.02118627791114</v>
      </c>
      <c r="W197" s="38">
        <f t="shared" si="29"/>
        <v>88.02118627791114</v>
      </c>
      <c r="X197" s="38">
        <f t="shared" si="30"/>
        <v>93.14114939020307</v>
      </c>
      <c r="Y197" s="38">
        <f t="shared" si="31"/>
        <v>60.74160386500269</v>
      </c>
      <c r="Z197" s="38">
        <f t="shared" si="32"/>
        <v>0.3045571041142475</v>
      </c>
      <c r="AA197" s="38">
        <f t="shared" si="33"/>
        <v>6.85885060979693</v>
      </c>
      <c r="AB197" s="38">
        <f t="shared" si="34"/>
        <v>6.85885060979693</v>
      </c>
      <c r="AC197" s="38">
        <v>97.74</v>
      </c>
      <c r="AD197" s="38">
        <v>104.81</v>
      </c>
      <c r="AE197" s="38">
        <v>105.7</v>
      </c>
      <c r="AF197" s="38">
        <v>90.37</v>
      </c>
      <c r="AG197" s="38">
        <v>51.02</v>
      </c>
      <c r="AH197" s="38">
        <v>51.02</v>
      </c>
    </row>
    <row r="198" spans="1:34" ht="13.5">
      <c r="A198" s="49" t="s">
        <v>229</v>
      </c>
      <c r="B198" s="49">
        <v>1013000</v>
      </c>
      <c r="C198" s="49"/>
      <c r="D198" s="49">
        <v>0</v>
      </c>
      <c r="E198" s="48" t="s">
        <v>242</v>
      </c>
      <c r="F198" s="38">
        <v>56357578</v>
      </c>
      <c r="G198" s="38">
        <v>52957379</v>
      </c>
      <c r="H198" s="38">
        <v>31656112</v>
      </c>
      <c r="I198" s="38">
        <v>666000</v>
      </c>
      <c r="J198" s="38">
        <v>3400199</v>
      </c>
      <c r="K198" s="38">
        <v>3400199</v>
      </c>
      <c r="L198" s="38">
        <v>52242700.83</v>
      </c>
      <c r="M198" s="38">
        <v>49861450.28</v>
      </c>
      <c r="N198" s="38">
        <v>31479328.5</v>
      </c>
      <c r="O198" s="38">
        <v>655474.88</v>
      </c>
      <c r="P198" s="38">
        <v>2381250.55</v>
      </c>
      <c r="Q198" s="38">
        <v>2381250.55</v>
      </c>
      <c r="R198" s="38">
        <f t="shared" si="24"/>
        <v>92.69862666915884</v>
      </c>
      <c r="S198" s="38">
        <f t="shared" si="25"/>
        <v>94.15392381862404</v>
      </c>
      <c r="T198" s="38">
        <f t="shared" si="26"/>
        <v>99.44155018152576</v>
      </c>
      <c r="U198" s="38">
        <f t="shared" si="27"/>
        <v>98.41965165165165</v>
      </c>
      <c r="V198" s="38">
        <f t="shared" si="28"/>
        <v>70.0326819106764</v>
      </c>
      <c r="W198" s="38">
        <f t="shared" si="29"/>
        <v>70.0326819106764</v>
      </c>
      <c r="X198" s="38">
        <f t="shared" si="30"/>
        <v>95.44194593279416</v>
      </c>
      <c r="Y198" s="38">
        <f t="shared" si="31"/>
        <v>60.255936235829566</v>
      </c>
      <c r="Z198" s="38">
        <f t="shared" si="32"/>
        <v>1.254672652037925</v>
      </c>
      <c r="AA198" s="38">
        <f t="shared" si="33"/>
        <v>4.558054067205851</v>
      </c>
      <c r="AB198" s="38">
        <f t="shared" si="34"/>
        <v>4.558054067205851</v>
      </c>
      <c r="AC198" s="38">
        <v>98.79</v>
      </c>
      <c r="AD198" s="38">
        <v>101.83</v>
      </c>
      <c r="AE198" s="38">
        <v>99.28</v>
      </c>
      <c r="AF198" s="38">
        <v>112.66</v>
      </c>
      <c r="AG198" s="38">
        <v>60.76</v>
      </c>
      <c r="AH198" s="38">
        <v>60.76</v>
      </c>
    </row>
    <row r="199" spans="1:34" ht="13.5">
      <c r="A199" s="49" t="s">
        <v>229</v>
      </c>
      <c r="B199" s="49">
        <v>1014000</v>
      </c>
      <c r="C199" s="49"/>
      <c r="D199" s="49">
        <v>0</v>
      </c>
      <c r="E199" s="48" t="s">
        <v>243</v>
      </c>
      <c r="F199" s="38">
        <v>139254244.74</v>
      </c>
      <c r="G199" s="38">
        <v>122171884.24</v>
      </c>
      <c r="H199" s="38">
        <v>77063610.98</v>
      </c>
      <c r="I199" s="38">
        <v>441221</v>
      </c>
      <c r="J199" s="38">
        <v>17082360.5</v>
      </c>
      <c r="K199" s="38">
        <v>17082360.5</v>
      </c>
      <c r="L199" s="38">
        <v>132334835.2</v>
      </c>
      <c r="M199" s="38">
        <v>115960037.13</v>
      </c>
      <c r="N199" s="38">
        <v>76159144.54</v>
      </c>
      <c r="O199" s="38">
        <v>414210.35</v>
      </c>
      <c r="P199" s="38">
        <v>16374798.07</v>
      </c>
      <c r="Q199" s="38">
        <v>16374798.07</v>
      </c>
      <c r="R199" s="38">
        <f t="shared" si="24"/>
        <v>95.03109614150782</v>
      </c>
      <c r="S199" s="38">
        <f t="shared" si="25"/>
        <v>94.9154855483794</v>
      </c>
      <c r="T199" s="38">
        <f t="shared" si="26"/>
        <v>98.82633784155958</v>
      </c>
      <c r="U199" s="38">
        <f t="shared" si="27"/>
        <v>93.87820389328704</v>
      </c>
      <c r="V199" s="38">
        <f t="shared" si="28"/>
        <v>95.85793526603071</v>
      </c>
      <c r="W199" s="38">
        <f t="shared" si="29"/>
        <v>95.85793526603071</v>
      </c>
      <c r="X199" s="38">
        <f t="shared" si="30"/>
        <v>87.6262376076167</v>
      </c>
      <c r="Y199" s="38">
        <f t="shared" si="31"/>
        <v>57.55033769067632</v>
      </c>
      <c r="Z199" s="38">
        <f t="shared" si="32"/>
        <v>0.31300174997308644</v>
      </c>
      <c r="AA199" s="38">
        <f t="shared" si="33"/>
        <v>12.373762392383286</v>
      </c>
      <c r="AB199" s="38">
        <f t="shared" si="34"/>
        <v>12.373762392383286</v>
      </c>
      <c r="AC199" s="38">
        <v>104.76</v>
      </c>
      <c r="AD199" s="38">
        <v>102.89</v>
      </c>
      <c r="AE199" s="38">
        <v>104.56</v>
      </c>
      <c r="AF199" s="38">
        <v>119.61</v>
      </c>
      <c r="AG199" s="38">
        <v>120.26</v>
      </c>
      <c r="AH199" s="38">
        <v>120.26</v>
      </c>
    </row>
    <row r="200" spans="1:34" ht="13.5">
      <c r="A200" s="49" t="s">
        <v>229</v>
      </c>
      <c r="B200" s="49">
        <v>1015000</v>
      </c>
      <c r="C200" s="49"/>
      <c r="D200" s="49">
        <v>0</v>
      </c>
      <c r="E200" s="48" t="s">
        <v>244</v>
      </c>
      <c r="F200" s="38">
        <v>23639875</v>
      </c>
      <c r="G200" s="38">
        <v>17652804</v>
      </c>
      <c r="H200" s="38">
        <v>8596783</v>
      </c>
      <c r="I200" s="38">
        <v>90000</v>
      </c>
      <c r="J200" s="38">
        <v>5987071</v>
      </c>
      <c r="K200" s="38">
        <v>5987071</v>
      </c>
      <c r="L200" s="38">
        <v>22599158.39</v>
      </c>
      <c r="M200" s="38">
        <v>16705976.19</v>
      </c>
      <c r="N200" s="38">
        <v>8448841.91</v>
      </c>
      <c r="O200" s="38">
        <v>76893</v>
      </c>
      <c r="P200" s="38">
        <v>5893182.2</v>
      </c>
      <c r="Q200" s="38">
        <v>5893182.2</v>
      </c>
      <c r="R200" s="38">
        <f t="shared" si="24"/>
        <v>95.59762219554884</v>
      </c>
      <c r="S200" s="38">
        <f t="shared" si="25"/>
        <v>94.63638858733151</v>
      </c>
      <c r="T200" s="38">
        <f t="shared" si="26"/>
        <v>98.27911103490689</v>
      </c>
      <c r="U200" s="38">
        <f t="shared" si="27"/>
        <v>85.43666666666667</v>
      </c>
      <c r="V200" s="38">
        <f t="shared" si="28"/>
        <v>98.4318074731367</v>
      </c>
      <c r="W200" s="38">
        <f t="shared" si="29"/>
        <v>98.4318074731367</v>
      </c>
      <c r="X200" s="38">
        <f t="shared" si="30"/>
        <v>73.9230014751005</v>
      </c>
      <c r="Y200" s="38">
        <f t="shared" si="31"/>
        <v>37.385648457327356</v>
      </c>
      <c r="Z200" s="38">
        <f t="shared" si="32"/>
        <v>0.34024718386869096</v>
      </c>
      <c r="AA200" s="38">
        <f t="shared" si="33"/>
        <v>26.07699852489949</v>
      </c>
      <c r="AB200" s="38">
        <f t="shared" si="34"/>
        <v>26.07699852489949</v>
      </c>
      <c r="AC200" s="38">
        <v>97.78</v>
      </c>
      <c r="AD200" s="38">
        <v>102.67</v>
      </c>
      <c r="AE200" s="38">
        <v>107.25</v>
      </c>
      <c r="AF200" s="38">
        <v>97.29</v>
      </c>
      <c r="AG200" s="38">
        <v>86.15</v>
      </c>
      <c r="AH200" s="38">
        <v>86.15</v>
      </c>
    </row>
    <row r="201" spans="1:34" ht="13.5">
      <c r="A201" s="49" t="s">
        <v>229</v>
      </c>
      <c r="B201" s="49">
        <v>1016000</v>
      </c>
      <c r="C201" s="49"/>
      <c r="D201" s="49">
        <v>0</v>
      </c>
      <c r="E201" s="48" t="s">
        <v>245</v>
      </c>
      <c r="F201" s="38">
        <v>134778166</v>
      </c>
      <c r="G201" s="38">
        <v>108281072</v>
      </c>
      <c r="H201" s="38">
        <v>65275108</v>
      </c>
      <c r="I201" s="38">
        <v>1264124</v>
      </c>
      <c r="J201" s="38">
        <v>26497094</v>
      </c>
      <c r="K201" s="38">
        <v>26497094</v>
      </c>
      <c r="L201" s="38">
        <v>127846397.15</v>
      </c>
      <c r="M201" s="38">
        <v>102959621.67</v>
      </c>
      <c r="N201" s="38">
        <v>63556151.45</v>
      </c>
      <c r="O201" s="38">
        <v>1119928.29</v>
      </c>
      <c r="P201" s="38">
        <v>24886775.48</v>
      </c>
      <c r="Q201" s="38">
        <v>24886775.48</v>
      </c>
      <c r="R201" s="38">
        <f t="shared" si="24"/>
        <v>94.8569051978345</v>
      </c>
      <c r="S201" s="38">
        <f t="shared" si="25"/>
        <v>95.08552119801695</v>
      </c>
      <c r="T201" s="38">
        <f t="shared" si="26"/>
        <v>97.36659715675997</v>
      </c>
      <c r="U201" s="38">
        <f t="shared" si="27"/>
        <v>88.59323056915302</v>
      </c>
      <c r="V201" s="38">
        <f t="shared" si="28"/>
        <v>93.92265989621352</v>
      </c>
      <c r="W201" s="38">
        <f t="shared" si="29"/>
        <v>93.92265989621352</v>
      </c>
      <c r="X201" s="38">
        <f t="shared" si="30"/>
        <v>80.53384683903076</v>
      </c>
      <c r="Y201" s="38">
        <f t="shared" si="31"/>
        <v>49.7128999070898</v>
      </c>
      <c r="Z201" s="38">
        <f t="shared" si="32"/>
        <v>0.8759951902954348</v>
      </c>
      <c r="AA201" s="38">
        <f t="shared" si="33"/>
        <v>19.46615316096923</v>
      </c>
      <c r="AB201" s="38">
        <f t="shared" si="34"/>
        <v>19.46615316096923</v>
      </c>
      <c r="AC201" s="38">
        <v>111.66</v>
      </c>
      <c r="AD201" s="38">
        <v>104.61</v>
      </c>
      <c r="AE201" s="38">
        <v>104.18</v>
      </c>
      <c r="AF201" s="38">
        <v>93.56</v>
      </c>
      <c r="AG201" s="38">
        <v>154.82</v>
      </c>
      <c r="AH201" s="38">
        <v>154.82</v>
      </c>
    </row>
    <row r="202" spans="1:34" ht="13.5">
      <c r="A202" s="49" t="s">
        <v>229</v>
      </c>
      <c r="B202" s="49">
        <v>1017000</v>
      </c>
      <c r="C202" s="49"/>
      <c r="D202" s="49">
        <v>0</v>
      </c>
      <c r="E202" s="48" t="s">
        <v>246</v>
      </c>
      <c r="F202" s="38">
        <v>94218902.24</v>
      </c>
      <c r="G202" s="38">
        <v>75555263.08</v>
      </c>
      <c r="H202" s="38">
        <v>50464555.74</v>
      </c>
      <c r="I202" s="38">
        <v>245359</v>
      </c>
      <c r="J202" s="38">
        <v>18663639.16</v>
      </c>
      <c r="K202" s="38">
        <v>18663639.16</v>
      </c>
      <c r="L202" s="38">
        <v>90704258.63</v>
      </c>
      <c r="M202" s="38">
        <v>73172269.81</v>
      </c>
      <c r="N202" s="38">
        <v>50410350.44</v>
      </c>
      <c r="O202" s="38">
        <v>206187.07</v>
      </c>
      <c r="P202" s="38">
        <v>17531988.82</v>
      </c>
      <c r="Q202" s="38">
        <v>17531988.82</v>
      </c>
      <c r="R202" s="38">
        <f aca="true" t="shared" si="35" ref="R202:R207">+IF(F202&lt;&gt;0,L202/F202*100,0)</f>
        <v>96.26970435184302</v>
      </c>
      <c r="S202" s="38">
        <f aca="true" t="shared" si="36" ref="S202:S207">+IF(G202&lt;&gt;0,M202/G202*100,0)</f>
        <v>96.84602611008472</v>
      </c>
      <c r="T202" s="38">
        <f aca="true" t="shared" si="37" ref="T202:T207">+IF(H202&lt;&gt;0,N202/H202*100,0)</f>
        <v>99.89258738295591</v>
      </c>
      <c r="U202" s="38">
        <f aca="true" t="shared" si="38" ref="U202:U207">+IF(I202&lt;&gt;0,O202/I202*100,0)</f>
        <v>84.03485097347153</v>
      </c>
      <c r="V202" s="38">
        <f aca="true" t="shared" si="39" ref="V202:V207">+IF(J202&lt;&gt;0,P202/J202*100,0)</f>
        <v>93.9366040550904</v>
      </c>
      <c r="W202" s="38">
        <f aca="true" t="shared" si="40" ref="W202:W207">+IF(K202&lt;&gt;0,Q202/K202*100,0)</f>
        <v>93.9366040550904</v>
      </c>
      <c r="X202" s="38">
        <f aca="true" t="shared" si="41" ref="X202:X207">+IF($L202&lt;&gt;0,M202/$L202*100,0)</f>
        <v>80.6712616531972</v>
      </c>
      <c r="Y202" s="38">
        <f aca="true" t="shared" si="42" ref="Y202:Y207">+IF($L202&lt;&gt;0,N202/$L202*100,0)</f>
        <v>55.576608200540456</v>
      </c>
      <c r="Z202" s="38">
        <f aca="true" t="shared" si="43" ref="Z202:Z207">+IF($L202&lt;&gt;0,O202/$L202*100,0)</f>
        <v>0.22731795961320458</v>
      </c>
      <c r="AA202" s="38">
        <f aca="true" t="shared" si="44" ref="AA202:AA207">+IF($L202&lt;&gt;0,P202/$L202*100,0)</f>
        <v>19.328738346802805</v>
      </c>
      <c r="AB202" s="38">
        <f aca="true" t="shared" si="45" ref="AB202:AB207">+IF($L202&lt;&gt;0,Q202/$L202*100,0)</f>
        <v>19.328738346802805</v>
      </c>
      <c r="AC202" s="38">
        <v>107.79</v>
      </c>
      <c r="AD202" s="38">
        <v>103.32</v>
      </c>
      <c r="AE202" s="38">
        <v>107.33</v>
      </c>
      <c r="AF202" s="38">
        <v>91.08</v>
      </c>
      <c r="AG202" s="38">
        <v>131.55</v>
      </c>
      <c r="AH202" s="38">
        <v>131.55</v>
      </c>
    </row>
    <row r="203" spans="1:34" ht="13.5">
      <c r="A203" s="49" t="s">
        <v>229</v>
      </c>
      <c r="B203" s="49">
        <v>1018000</v>
      </c>
      <c r="C203" s="49"/>
      <c r="D203" s="49">
        <v>0</v>
      </c>
      <c r="E203" s="48" t="s">
        <v>247</v>
      </c>
      <c r="F203" s="38">
        <v>60635759</v>
      </c>
      <c r="G203" s="38">
        <v>35991331</v>
      </c>
      <c r="H203" s="38">
        <v>21617596</v>
      </c>
      <c r="I203" s="38">
        <v>281900</v>
      </c>
      <c r="J203" s="38">
        <v>24644428</v>
      </c>
      <c r="K203" s="38">
        <v>24644428</v>
      </c>
      <c r="L203" s="38">
        <v>59651044.72</v>
      </c>
      <c r="M203" s="38">
        <v>35449628.03</v>
      </c>
      <c r="N203" s="38">
        <v>21597402.23</v>
      </c>
      <c r="O203" s="38">
        <v>281866.5</v>
      </c>
      <c r="P203" s="38">
        <v>24201416.69</v>
      </c>
      <c r="Q203" s="38">
        <v>24201416.69</v>
      </c>
      <c r="R203" s="38">
        <f t="shared" si="35"/>
        <v>98.37601722772202</v>
      </c>
      <c r="S203" s="38">
        <f t="shared" si="36"/>
        <v>98.49490709304416</v>
      </c>
      <c r="T203" s="38">
        <f t="shared" si="37"/>
        <v>99.9065864215429</v>
      </c>
      <c r="U203" s="38">
        <f t="shared" si="38"/>
        <v>99.98811635331678</v>
      </c>
      <c r="V203" s="38">
        <f t="shared" si="39"/>
        <v>98.20238753360395</v>
      </c>
      <c r="W203" s="38">
        <f t="shared" si="40"/>
        <v>98.20238753360395</v>
      </c>
      <c r="X203" s="38">
        <f t="shared" si="41"/>
        <v>59.4283439567561</v>
      </c>
      <c r="Y203" s="38">
        <f t="shared" si="42"/>
        <v>36.2062430446566</v>
      </c>
      <c r="Z203" s="38">
        <f t="shared" si="43"/>
        <v>0.47252567213713004</v>
      </c>
      <c r="AA203" s="38">
        <f t="shared" si="44"/>
        <v>40.571656043243905</v>
      </c>
      <c r="AB203" s="38">
        <f t="shared" si="45"/>
        <v>40.571656043243905</v>
      </c>
      <c r="AC203" s="38">
        <v>121.68</v>
      </c>
      <c r="AD203" s="38">
        <v>93.55</v>
      </c>
      <c r="AE203" s="38">
        <v>93.89</v>
      </c>
      <c r="AF203" s="38">
        <v>107.99</v>
      </c>
      <c r="AG203" s="38">
        <v>217.45</v>
      </c>
      <c r="AH203" s="38">
        <v>217.45</v>
      </c>
    </row>
    <row r="204" spans="1:34" ht="13.5">
      <c r="A204" s="49" t="s">
        <v>229</v>
      </c>
      <c r="B204" s="49">
        <v>1019000</v>
      </c>
      <c r="C204" s="49"/>
      <c r="D204" s="49">
        <v>0</v>
      </c>
      <c r="E204" s="48" t="s">
        <v>248</v>
      </c>
      <c r="F204" s="38">
        <v>105270818</v>
      </c>
      <c r="G204" s="38">
        <v>79395013</v>
      </c>
      <c r="H204" s="38">
        <v>50151186</v>
      </c>
      <c r="I204" s="38">
        <v>907856</v>
      </c>
      <c r="J204" s="38">
        <v>25875805</v>
      </c>
      <c r="K204" s="38">
        <v>25627344</v>
      </c>
      <c r="L204" s="38">
        <v>100335033.1</v>
      </c>
      <c r="M204" s="38">
        <v>76815910.41</v>
      </c>
      <c r="N204" s="38">
        <v>50074918.35</v>
      </c>
      <c r="O204" s="38">
        <v>869849.66</v>
      </c>
      <c r="P204" s="38">
        <v>23519122.69</v>
      </c>
      <c r="Q204" s="38">
        <v>23270662.14</v>
      </c>
      <c r="R204" s="38">
        <f t="shared" si="35"/>
        <v>95.31134554307347</v>
      </c>
      <c r="S204" s="38">
        <f t="shared" si="36"/>
        <v>96.75155593210873</v>
      </c>
      <c r="T204" s="38">
        <f t="shared" si="37"/>
        <v>99.84792453362917</v>
      </c>
      <c r="U204" s="38">
        <f t="shared" si="38"/>
        <v>95.81361581572409</v>
      </c>
      <c r="V204" s="38">
        <f t="shared" si="39"/>
        <v>90.89233239313714</v>
      </c>
      <c r="W204" s="38">
        <f t="shared" si="40"/>
        <v>90.80403392563818</v>
      </c>
      <c r="X204" s="38">
        <f t="shared" si="41"/>
        <v>76.55941104184477</v>
      </c>
      <c r="Y204" s="38">
        <f t="shared" si="42"/>
        <v>49.90771099870201</v>
      </c>
      <c r="Z204" s="38">
        <f t="shared" si="43"/>
        <v>0.8669451069329444</v>
      </c>
      <c r="AA204" s="38">
        <f t="shared" si="44"/>
        <v>23.440588958155235</v>
      </c>
      <c r="AB204" s="38">
        <f t="shared" si="45"/>
        <v>23.192958053651154</v>
      </c>
      <c r="AC204" s="38">
        <v>117.12</v>
      </c>
      <c r="AD204" s="38">
        <v>107.45</v>
      </c>
      <c r="AE204" s="38">
        <v>104.94</v>
      </c>
      <c r="AF204" s="38">
        <v>131.83</v>
      </c>
      <c r="AG204" s="38">
        <v>165.87</v>
      </c>
      <c r="AH204" s="38">
        <v>168.97</v>
      </c>
    </row>
    <row r="205" spans="1:34" ht="13.5">
      <c r="A205" s="49" t="s">
        <v>229</v>
      </c>
      <c r="B205" s="49">
        <v>1020000</v>
      </c>
      <c r="C205" s="49"/>
      <c r="D205" s="49">
        <v>0</v>
      </c>
      <c r="E205" s="48" t="s">
        <v>249</v>
      </c>
      <c r="F205" s="38">
        <v>159604680.76</v>
      </c>
      <c r="G205" s="38">
        <v>126171750.66</v>
      </c>
      <c r="H205" s="38">
        <v>78691371.7</v>
      </c>
      <c r="I205" s="38">
        <v>351779</v>
      </c>
      <c r="J205" s="38">
        <v>33432930.1</v>
      </c>
      <c r="K205" s="38">
        <v>33432930.1</v>
      </c>
      <c r="L205" s="38">
        <v>150706911.68</v>
      </c>
      <c r="M205" s="38">
        <v>121647273.47</v>
      </c>
      <c r="N205" s="38">
        <v>76791640.74</v>
      </c>
      <c r="O205" s="38">
        <v>314241.74</v>
      </c>
      <c r="P205" s="38">
        <v>29059638.21</v>
      </c>
      <c r="Q205" s="38">
        <v>29059638.21</v>
      </c>
      <c r="R205" s="38">
        <f t="shared" si="35"/>
        <v>94.42512021725747</v>
      </c>
      <c r="S205" s="38">
        <f t="shared" si="36"/>
        <v>96.41403312046269</v>
      </c>
      <c r="T205" s="38">
        <f t="shared" si="37"/>
        <v>97.58584592063984</v>
      </c>
      <c r="U205" s="38">
        <f t="shared" si="38"/>
        <v>89.32930618371194</v>
      </c>
      <c r="V205" s="38">
        <f t="shared" si="39"/>
        <v>86.91920846626601</v>
      </c>
      <c r="W205" s="38">
        <f t="shared" si="40"/>
        <v>86.91920846626601</v>
      </c>
      <c r="X205" s="38">
        <f t="shared" si="41"/>
        <v>80.71778003672246</v>
      </c>
      <c r="Y205" s="38">
        <f t="shared" si="42"/>
        <v>50.95429259611777</v>
      </c>
      <c r="Z205" s="38">
        <f t="shared" si="43"/>
        <v>0.20851183034474083</v>
      </c>
      <c r="AA205" s="38">
        <f t="shared" si="44"/>
        <v>19.282219963277534</v>
      </c>
      <c r="AB205" s="38">
        <f t="shared" si="45"/>
        <v>19.282219963277534</v>
      </c>
      <c r="AC205" s="38">
        <v>113.57</v>
      </c>
      <c r="AD205" s="38">
        <v>104.53</v>
      </c>
      <c r="AE205" s="38">
        <v>109.22</v>
      </c>
      <c r="AF205" s="38">
        <v>116.84</v>
      </c>
      <c r="AG205" s="38">
        <v>178</v>
      </c>
      <c r="AH205" s="38">
        <v>178</v>
      </c>
    </row>
    <row r="206" spans="1:34" ht="13.5">
      <c r="A206" s="49" t="s">
        <v>229</v>
      </c>
      <c r="B206" s="49">
        <v>1021000</v>
      </c>
      <c r="C206" s="49"/>
      <c r="D206" s="49">
        <v>0</v>
      </c>
      <c r="E206" s="48" t="s">
        <v>250</v>
      </c>
      <c r="F206" s="38">
        <v>39222628.22</v>
      </c>
      <c r="G206" s="38">
        <v>30077166.5</v>
      </c>
      <c r="H206" s="38">
        <v>18776103.16</v>
      </c>
      <c r="I206" s="38">
        <v>339300</v>
      </c>
      <c r="J206" s="38">
        <v>9145461.72</v>
      </c>
      <c r="K206" s="38">
        <v>9145461.72</v>
      </c>
      <c r="L206" s="38">
        <v>38151312.31</v>
      </c>
      <c r="M206" s="38">
        <v>29269755.52</v>
      </c>
      <c r="N206" s="38">
        <v>18563714.16</v>
      </c>
      <c r="O206" s="38">
        <v>302305.42</v>
      </c>
      <c r="P206" s="38">
        <v>8881556.79</v>
      </c>
      <c r="Q206" s="38">
        <v>8881556.79</v>
      </c>
      <c r="R206" s="38">
        <f t="shared" si="35"/>
        <v>97.26862793591756</v>
      </c>
      <c r="S206" s="38">
        <f t="shared" si="36"/>
        <v>97.31553509204399</v>
      </c>
      <c r="T206" s="38">
        <f t="shared" si="37"/>
        <v>98.86883344115584</v>
      </c>
      <c r="U206" s="38">
        <f t="shared" si="38"/>
        <v>89.09679339817271</v>
      </c>
      <c r="V206" s="38">
        <f t="shared" si="39"/>
        <v>97.11436187608906</v>
      </c>
      <c r="W206" s="38">
        <f t="shared" si="40"/>
        <v>97.11436187608906</v>
      </c>
      <c r="X206" s="38">
        <f t="shared" si="41"/>
        <v>76.72018011377287</v>
      </c>
      <c r="Y206" s="38">
        <f t="shared" si="42"/>
        <v>48.658127429955236</v>
      </c>
      <c r="Z206" s="38">
        <f t="shared" si="43"/>
        <v>0.792385377319672</v>
      </c>
      <c r="AA206" s="38">
        <f t="shared" si="44"/>
        <v>23.27981988622713</v>
      </c>
      <c r="AB206" s="38">
        <f t="shared" si="45"/>
        <v>23.27981988622713</v>
      </c>
      <c r="AC206" s="38">
        <v>122.98</v>
      </c>
      <c r="AD206" s="38">
        <v>106.91</v>
      </c>
      <c r="AE206" s="38">
        <v>106.87</v>
      </c>
      <c r="AF206" s="38">
        <v>106.87</v>
      </c>
      <c r="AG206" s="38">
        <v>243.7</v>
      </c>
      <c r="AH206" s="38">
        <v>243.7</v>
      </c>
    </row>
    <row r="207" spans="1:34" ht="13.5">
      <c r="A207" s="49" t="s">
        <v>251</v>
      </c>
      <c r="B207" s="49">
        <v>1000000</v>
      </c>
      <c r="C207" s="49"/>
      <c r="D207" s="49">
        <v>0</v>
      </c>
      <c r="E207" s="48" t="s">
        <v>252</v>
      </c>
      <c r="F207" s="38">
        <v>927560894</v>
      </c>
      <c r="G207" s="38">
        <v>628114640</v>
      </c>
      <c r="H207" s="38">
        <v>129449346</v>
      </c>
      <c r="I207" s="38">
        <v>7015700</v>
      </c>
      <c r="J207" s="38">
        <v>299446254</v>
      </c>
      <c r="K207" s="38">
        <v>285537504</v>
      </c>
      <c r="L207" s="38">
        <v>803469056.16</v>
      </c>
      <c r="M207" s="38">
        <v>568511241.47</v>
      </c>
      <c r="N207" s="38">
        <v>117580974.4</v>
      </c>
      <c r="O207" s="38">
        <v>6611004.12</v>
      </c>
      <c r="P207" s="38">
        <v>234957814.69</v>
      </c>
      <c r="Q207" s="38">
        <v>223083711.49</v>
      </c>
      <c r="R207" s="38">
        <f t="shared" si="35"/>
        <v>86.62170444628512</v>
      </c>
      <c r="S207" s="38">
        <f t="shared" si="36"/>
        <v>90.51074521523651</v>
      </c>
      <c r="T207" s="38">
        <f t="shared" si="37"/>
        <v>90.83164807955075</v>
      </c>
      <c r="U207" s="38">
        <f t="shared" si="38"/>
        <v>94.23156805450633</v>
      </c>
      <c r="V207" s="38">
        <f t="shared" si="39"/>
        <v>78.4641021724052</v>
      </c>
      <c r="W207" s="38">
        <f t="shared" si="40"/>
        <v>78.12763940459465</v>
      </c>
      <c r="X207" s="38">
        <f t="shared" si="41"/>
        <v>70.75707982919366</v>
      </c>
      <c r="Y207" s="38">
        <f t="shared" si="42"/>
        <v>14.634163381717757</v>
      </c>
      <c r="Z207" s="38">
        <f t="shared" si="43"/>
        <v>0.8228075579656808</v>
      </c>
      <c r="AA207" s="38">
        <f t="shared" si="44"/>
        <v>29.242920170806347</v>
      </c>
      <c r="AB207" s="38">
        <f t="shared" si="45"/>
        <v>27.765065720910094</v>
      </c>
      <c r="AC207" s="38">
        <v>124.36</v>
      </c>
      <c r="AD207" s="38">
        <v>109.26</v>
      </c>
      <c r="AE207" s="38">
        <v>98.92</v>
      </c>
      <c r="AF207" s="38">
        <v>86.68</v>
      </c>
      <c r="AG207" s="38">
        <v>186.83</v>
      </c>
      <c r="AH207" s="38">
        <v>189.69</v>
      </c>
    </row>
  </sheetData>
  <sheetProtection/>
  <autoFilter ref="A8:AH207"/>
  <mergeCells count="40">
    <mergeCell ref="A4:A7"/>
    <mergeCell ref="B4:B7"/>
    <mergeCell ref="C4:C7"/>
    <mergeCell ref="D4:D7"/>
    <mergeCell ref="E4:E7"/>
    <mergeCell ref="N6:N7"/>
    <mergeCell ref="M5:M7"/>
    <mergeCell ref="K6:K7"/>
    <mergeCell ref="L4:L7"/>
    <mergeCell ref="M4:Q4"/>
    <mergeCell ref="N5:O5"/>
    <mergeCell ref="O6:O7"/>
    <mergeCell ref="I6:I7"/>
    <mergeCell ref="P5:P7"/>
    <mergeCell ref="AC5:AC7"/>
    <mergeCell ref="R4:W4"/>
    <mergeCell ref="X4:AB4"/>
    <mergeCell ref="AC4:AH4"/>
    <mergeCell ref="R5:R7"/>
    <mergeCell ref="S5:S7"/>
    <mergeCell ref="T5:T7"/>
    <mergeCell ref="U5:U7"/>
    <mergeCell ref="V5:V7"/>
    <mergeCell ref="W5:W7"/>
    <mergeCell ref="Q6:Q7"/>
    <mergeCell ref="F4:F7"/>
    <mergeCell ref="G4:K4"/>
    <mergeCell ref="G5:G7"/>
    <mergeCell ref="H5:I5"/>
    <mergeCell ref="J5:J7"/>
    <mergeCell ref="AH5:AH7"/>
    <mergeCell ref="Y5:Y7"/>
    <mergeCell ref="Z5:Z7"/>
    <mergeCell ref="AA5:AA7"/>
    <mergeCell ref="AB5:AB7"/>
    <mergeCell ref="X5:X7"/>
    <mergeCell ref="AG5:AG7"/>
    <mergeCell ref="AD5:AD7"/>
    <mergeCell ref="AE5:AE7"/>
    <mergeCell ref="AF5:AF7"/>
  </mergeCells>
  <printOptions/>
  <pageMargins left="0.7086614173228347" right="0.7086614173228347" top="0.7480314960629921" bottom="0.84" header="0.31496062992125984" footer="0.31496062992125984"/>
  <pageSetup horizontalDpi="600" verticalDpi="600" orientation="landscape" paperSize="9" scale="70" r:id="rId1"/>
  <headerFooter>
    <oddFooter>&amp;CStrona &amp;P z &amp;N</oddFooter>
  </headerFooter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>
    <tabColor theme="8" tint="0.5999900102615356"/>
    <outlinePr summaryRight="0"/>
  </sheetPr>
  <dimension ref="A1:AD207"/>
  <sheetViews>
    <sheetView view="pageBreakPreview" zoomScale="60" zoomScalePageLayoutView="0" workbookViewId="0" topLeftCell="A1">
      <pane xSplit="5" ySplit="8" topLeftCell="F9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F9" sqref="F9"/>
    </sheetView>
  </sheetViews>
  <sheetFormatPr defaultColWidth="9.140625" defaultRowHeight="12.75" outlineLevelCol="1"/>
  <cols>
    <col min="1" max="1" width="5.28125" style="7" customWidth="1"/>
    <col min="2" max="2" width="9.140625" style="7" customWidth="1"/>
    <col min="3" max="3" width="5.8515625" style="7" hidden="1" customWidth="1"/>
    <col min="4" max="4" width="4.7109375" style="7" customWidth="1"/>
    <col min="5" max="5" width="19.28125" style="7" bestFit="1" customWidth="1"/>
    <col min="6" max="6" width="11.28125" style="0" customWidth="1" outlineLevel="1" collapsed="1"/>
    <col min="7" max="11" width="11.28125" style="0" customWidth="1" outlineLevel="1"/>
    <col min="12" max="12" width="11.28125" style="0" customWidth="1"/>
    <col min="13" max="17" width="11.28125" style="0" customWidth="1" outlineLevel="1"/>
    <col min="18" max="18" width="6.140625" style="0" customWidth="1"/>
    <col min="19" max="23" width="6.140625" style="0" customWidth="1" outlineLevel="1"/>
    <col min="24" max="29" width="11.28125" style="0" customWidth="1"/>
    <col min="30" max="30" width="9.8515625" style="0" customWidth="1"/>
  </cols>
  <sheetData>
    <row r="1" spans="6:24" ht="12.7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8">
      <c r="B2" s="9"/>
      <c r="C2" s="9"/>
      <c r="D2" s="9"/>
      <c r="E2" s="9"/>
      <c r="F2" s="2" t="str">
        <f>+'Spis tabel'!E9</f>
        <v>Tabela 4. Relacja z art. 242 ufp wg stanu na koniec 4 kwartału 2018 roku.</v>
      </c>
      <c r="G2" s="4"/>
      <c r="H2" s="4"/>
      <c r="I2" s="4"/>
      <c r="J2" s="4"/>
      <c r="K2" s="5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</row>
    <row r="3" spans="1:24" ht="12.75">
      <c r="A3" s="10"/>
      <c r="B3" s="10"/>
      <c r="C3" s="10"/>
      <c r="D3" s="10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0" ht="13.5" customHeight="1">
      <c r="A4" s="61" t="s">
        <v>32</v>
      </c>
      <c r="B4" s="61" t="s">
        <v>50</v>
      </c>
      <c r="C4" s="61" t="s">
        <v>23</v>
      </c>
      <c r="D4" s="61" t="s">
        <v>0</v>
      </c>
      <c r="E4" s="61" t="s">
        <v>25</v>
      </c>
      <c r="F4" s="74" t="s">
        <v>53</v>
      </c>
      <c r="G4" s="60" t="s">
        <v>6</v>
      </c>
      <c r="H4" s="60"/>
      <c r="I4" s="60"/>
      <c r="J4" s="74" t="s">
        <v>54</v>
      </c>
      <c r="K4" s="42" t="s">
        <v>48</v>
      </c>
      <c r="L4" s="74" t="s">
        <v>55</v>
      </c>
      <c r="M4" s="60" t="s">
        <v>6</v>
      </c>
      <c r="N4" s="60"/>
      <c r="O4" s="60"/>
      <c r="P4" s="74" t="s">
        <v>56</v>
      </c>
      <c r="Q4" s="42" t="s">
        <v>48</v>
      </c>
      <c r="R4" s="64" t="s">
        <v>11</v>
      </c>
      <c r="S4" s="75"/>
      <c r="T4" s="75"/>
      <c r="U4" s="75"/>
      <c r="V4" s="75"/>
      <c r="W4" s="65"/>
      <c r="X4" s="74" t="s">
        <v>61</v>
      </c>
      <c r="Y4" s="74" t="s">
        <v>62</v>
      </c>
      <c r="Z4" s="74" t="s">
        <v>58</v>
      </c>
      <c r="AA4" s="60"/>
      <c r="AB4" s="74" t="s">
        <v>57</v>
      </c>
      <c r="AC4" s="74"/>
      <c r="AD4" s="74" t="s">
        <v>63</v>
      </c>
    </row>
    <row r="5" spans="1:30" ht="13.5">
      <c r="A5" s="62"/>
      <c r="B5" s="62"/>
      <c r="C5" s="62"/>
      <c r="D5" s="62"/>
      <c r="E5" s="62"/>
      <c r="F5" s="74"/>
      <c r="G5" s="74" t="s">
        <v>59</v>
      </c>
      <c r="H5" s="74" t="s">
        <v>45</v>
      </c>
      <c r="I5" s="36" t="s">
        <v>48</v>
      </c>
      <c r="J5" s="74"/>
      <c r="K5" s="74" t="s">
        <v>60</v>
      </c>
      <c r="L5" s="74"/>
      <c r="M5" s="74" t="s">
        <v>59</v>
      </c>
      <c r="N5" s="74" t="s">
        <v>45</v>
      </c>
      <c r="O5" s="36" t="s">
        <v>48</v>
      </c>
      <c r="P5" s="74"/>
      <c r="Q5" s="74" t="s">
        <v>60</v>
      </c>
      <c r="R5" s="76" t="s">
        <v>42</v>
      </c>
      <c r="S5" s="76" t="s">
        <v>253</v>
      </c>
      <c r="T5" s="76" t="s">
        <v>45</v>
      </c>
      <c r="U5" s="76" t="s">
        <v>46</v>
      </c>
      <c r="V5" s="76" t="s">
        <v>3</v>
      </c>
      <c r="W5" s="76" t="s">
        <v>16</v>
      </c>
      <c r="X5" s="74"/>
      <c r="Y5" s="74"/>
      <c r="Z5" s="60"/>
      <c r="AA5" s="60"/>
      <c r="AB5" s="74"/>
      <c r="AC5" s="74"/>
      <c r="AD5" s="74"/>
    </row>
    <row r="6" spans="1:30" ht="64.5" customHeight="1">
      <c r="A6" s="62"/>
      <c r="B6" s="62"/>
      <c r="C6" s="62"/>
      <c r="D6" s="62"/>
      <c r="E6" s="62"/>
      <c r="F6" s="74"/>
      <c r="G6" s="74"/>
      <c r="H6" s="74"/>
      <c r="I6" s="43" t="s">
        <v>46</v>
      </c>
      <c r="J6" s="74"/>
      <c r="K6" s="74"/>
      <c r="L6" s="74"/>
      <c r="M6" s="74"/>
      <c r="N6" s="74"/>
      <c r="O6" s="43" t="s">
        <v>46</v>
      </c>
      <c r="P6" s="74"/>
      <c r="Q6" s="74"/>
      <c r="R6" s="77"/>
      <c r="S6" s="77"/>
      <c r="T6" s="77"/>
      <c r="U6" s="77"/>
      <c r="V6" s="77"/>
      <c r="W6" s="77"/>
      <c r="X6" s="74"/>
      <c r="Y6" s="74"/>
      <c r="Z6" s="32" t="s">
        <v>1</v>
      </c>
      <c r="AA6" s="32" t="s">
        <v>2</v>
      </c>
      <c r="AB6" s="32" t="s">
        <v>1</v>
      </c>
      <c r="AC6" s="32" t="s">
        <v>2</v>
      </c>
      <c r="AD6" s="74"/>
    </row>
    <row r="7" spans="1:30" ht="15" customHeight="1">
      <c r="A7" s="63"/>
      <c r="B7" s="63"/>
      <c r="C7" s="63"/>
      <c r="D7" s="63"/>
      <c r="E7" s="63"/>
      <c r="F7" s="34" t="s">
        <v>4</v>
      </c>
      <c r="G7" s="34" t="s">
        <v>4</v>
      </c>
      <c r="H7" s="34" t="s">
        <v>4</v>
      </c>
      <c r="I7" s="34" t="s">
        <v>4</v>
      </c>
      <c r="J7" s="34" t="s">
        <v>4</v>
      </c>
      <c r="K7" s="34" t="s">
        <v>4</v>
      </c>
      <c r="L7" s="34" t="s">
        <v>4</v>
      </c>
      <c r="M7" s="34" t="s">
        <v>4</v>
      </c>
      <c r="N7" s="34" t="s">
        <v>4</v>
      </c>
      <c r="O7" s="34" t="s">
        <v>4</v>
      </c>
      <c r="P7" s="34" t="s">
        <v>4</v>
      </c>
      <c r="Q7" s="34" t="s">
        <v>4</v>
      </c>
      <c r="R7" s="78" t="s">
        <v>5</v>
      </c>
      <c r="S7" s="79"/>
      <c r="T7" s="79"/>
      <c r="U7" s="79"/>
      <c r="V7" s="79"/>
      <c r="W7" s="80"/>
      <c r="X7" s="34" t="s">
        <v>4</v>
      </c>
      <c r="Y7" s="34" t="s">
        <v>4</v>
      </c>
      <c r="Z7" s="34" t="s">
        <v>4</v>
      </c>
      <c r="AA7" s="34" t="s">
        <v>4</v>
      </c>
      <c r="AB7" s="34" t="s">
        <v>4</v>
      </c>
      <c r="AC7" s="34" t="s">
        <v>4</v>
      </c>
      <c r="AD7" s="45" t="s">
        <v>5</v>
      </c>
    </row>
    <row r="8" spans="1:30" ht="12.75" customHeight="1">
      <c r="A8" s="39">
        <v>1</v>
      </c>
      <c r="B8" s="39">
        <f aca="true" t="shared" si="0" ref="B8:I8">+A8+1</f>
        <v>2</v>
      </c>
      <c r="C8" s="39">
        <f t="shared" si="0"/>
        <v>3</v>
      </c>
      <c r="D8" s="39">
        <f t="shared" si="0"/>
        <v>4</v>
      </c>
      <c r="E8" s="39">
        <f t="shared" si="0"/>
        <v>5</v>
      </c>
      <c r="F8" s="39">
        <f t="shared" si="0"/>
        <v>6</v>
      </c>
      <c r="G8" s="39">
        <f t="shared" si="0"/>
        <v>7</v>
      </c>
      <c r="H8" s="39">
        <f t="shared" si="0"/>
        <v>8</v>
      </c>
      <c r="I8" s="39">
        <f t="shared" si="0"/>
        <v>9</v>
      </c>
      <c r="J8" s="39">
        <f aca="true" t="shared" si="1" ref="J8:O8">+I8+1</f>
        <v>10</v>
      </c>
      <c r="K8" s="39">
        <f t="shared" si="1"/>
        <v>11</v>
      </c>
      <c r="L8" s="39">
        <f t="shared" si="1"/>
        <v>12</v>
      </c>
      <c r="M8" s="39">
        <f t="shared" si="1"/>
        <v>13</v>
      </c>
      <c r="N8" s="39">
        <f t="shared" si="1"/>
        <v>14</v>
      </c>
      <c r="O8" s="39">
        <f t="shared" si="1"/>
        <v>15</v>
      </c>
      <c r="P8" s="39">
        <f aca="true" t="shared" si="2" ref="P8:AD8">+O8+1</f>
        <v>16</v>
      </c>
      <c r="Q8" s="39">
        <f t="shared" si="2"/>
        <v>17</v>
      </c>
      <c r="R8" s="39">
        <f t="shared" si="2"/>
        <v>18</v>
      </c>
      <c r="S8" s="39">
        <f t="shared" si="2"/>
        <v>19</v>
      </c>
      <c r="T8" s="39">
        <f t="shared" si="2"/>
        <v>20</v>
      </c>
      <c r="U8" s="39">
        <f t="shared" si="2"/>
        <v>21</v>
      </c>
      <c r="V8" s="39">
        <f t="shared" si="2"/>
        <v>22</v>
      </c>
      <c r="W8" s="39">
        <f t="shared" si="2"/>
        <v>23</v>
      </c>
      <c r="X8" s="39">
        <f t="shared" si="2"/>
        <v>24</v>
      </c>
      <c r="Y8" s="39">
        <f t="shared" si="2"/>
        <v>25</v>
      </c>
      <c r="Z8" s="39">
        <f t="shared" si="2"/>
        <v>26</v>
      </c>
      <c r="AA8" s="39">
        <f t="shared" si="2"/>
        <v>27</v>
      </c>
      <c r="AB8" s="39">
        <f t="shared" si="2"/>
        <v>28</v>
      </c>
      <c r="AC8" s="39">
        <f t="shared" si="2"/>
        <v>29</v>
      </c>
      <c r="AD8" s="39">
        <f t="shared" si="2"/>
        <v>30</v>
      </c>
    </row>
    <row r="9" spans="1:30" ht="13.5">
      <c r="A9" s="46" t="s">
        <v>64</v>
      </c>
      <c r="B9" s="46">
        <v>1001011</v>
      </c>
      <c r="C9" s="46"/>
      <c r="D9" s="46">
        <v>1</v>
      </c>
      <c r="E9" s="48" t="s">
        <v>65</v>
      </c>
      <c r="F9" s="44">
        <v>244039044.78</v>
      </c>
      <c r="G9" s="44">
        <v>227521221.66</v>
      </c>
      <c r="H9" s="44">
        <v>16517823.12</v>
      </c>
      <c r="I9" s="44">
        <v>8115160</v>
      </c>
      <c r="J9" s="44">
        <v>254583195.8</v>
      </c>
      <c r="K9" s="44">
        <v>217353005.73</v>
      </c>
      <c r="L9" s="44">
        <v>246760061.08</v>
      </c>
      <c r="M9" s="44">
        <v>231112451.47</v>
      </c>
      <c r="N9" s="44">
        <v>15647609.61</v>
      </c>
      <c r="O9" s="44">
        <v>8461232.29</v>
      </c>
      <c r="P9" s="44">
        <v>251355268.06</v>
      </c>
      <c r="Q9" s="44">
        <v>214563583.61</v>
      </c>
      <c r="R9" s="44">
        <f>+IF(F9&lt;&gt;0,L9/F9*100,0)</f>
        <v>101.11499219416015</v>
      </c>
      <c r="S9" s="44">
        <f aca="true" t="shared" si="3" ref="S9:S72">+IF(G9&lt;&gt;0,M9/G9*100,0)</f>
        <v>101.57841531607394</v>
      </c>
      <c r="T9" s="44">
        <f aca="true" t="shared" si="4" ref="T9:T72">+IF(H9&lt;&gt;0,N9/H9*100,0)</f>
        <v>94.73166952038412</v>
      </c>
      <c r="U9" s="44">
        <f aca="true" t="shared" si="5" ref="U9:U72">+IF(I9&lt;&gt;0,O9/I9*100,0)</f>
        <v>104.26451591835526</v>
      </c>
      <c r="V9" s="44">
        <f aca="true" t="shared" si="6" ref="V9:V72">+IF(J9&lt;&gt;0,P9/J9*100,0)</f>
        <v>98.73207352517647</v>
      </c>
      <c r="W9" s="44">
        <f aca="true" t="shared" si="7" ref="W9:W72">+IF(K9&lt;&gt;0,Q9/K9*100,0)</f>
        <v>98.71663973054734</v>
      </c>
      <c r="X9" s="44">
        <v>0</v>
      </c>
      <c r="Y9" s="44">
        <v>4424151.02</v>
      </c>
      <c r="Z9" s="44">
        <f aca="true" t="shared" si="8" ref="Z9:Z40">+G9-K9</f>
        <v>10168215.930000007</v>
      </c>
      <c r="AA9" s="44">
        <f aca="true" t="shared" si="9" ref="AA9:AA40">+M9-Q9</f>
        <v>16548867.859999985</v>
      </c>
      <c r="AB9" s="44">
        <f aca="true" t="shared" si="10" ref="AB9:AB40">+G9-K9+X9+Y9</f>
        <v>14592366.950000007</v>
      </c>
      <c r="AC9" s="44">
        <f aca="true" t="shared" si="11" ref="AC9:AC40">+M9-Q9+X9+Y9</f>
        <v>20973018.879999984</v>
      </c>
      <c r="AD9" s="44">
        <f aca="true" t="shared" si="12" ref="AD9:AD40">+IF(L9&lt;&gt;0,(M9+O9-Q9)/L9*100,0)</f>
        <v>10.135392267507854</v>
      </c>
    </row>
    <row r="10" spans="1:30" ht="13.5">
      <c r="A10" s="46" t="s">
        <v>64</v>
      </c>
      <c r="B10" s="46">
        <v>1001022</v>
      </c>
      <c r="C10" s="46"/>
      <c r="D10" s="46">
        <v>2</v>
      </c>
      <c r="E10" s="48" t="s">
        <v>65</v>
      </c>
      <c r="F10" s="44">
        <v>52952930.6</v>
      </c>
      <c r="G10" s="44">
        <v>50485487.43</v>
      </c>
      <c r="H10" s="44">
        <v>2467443.17</v>
      </c>
      <c r="I10" s="44">
        <v>200191.87</v>
      </c>
      <c r="J10" s="44">
        <v>58144618.64</v>
      </c>
      <c r="K10" s="44">
        <v>50423216.2</v>
      </c>
      <c r="L10" s="44">
        <v>52373693.33</v>
      </c>
      <c r="M10" s="44">
        <v>49927644.48</v>
      </c>
      <c r="N10" s="44">
        <v>2446048.85</v>
      </c>
      <c r="O10" s="44">
        <v>199299.33</v>
      </c>
      <c r="P10" s="44">
        <v>55191705.07</v>
      </c>
      <c r="Q10" s="44">
        <v>48106321.68</v>
      </c>
      <c r="R10" s="44">
        <f aca="true" t="shared" si="13" ref="R10:R73">+IF(F10&lt;&gt;0,L10/F10*100,0)</f>
        <v>98.9061280207974</v>
      </c>
      <c r="S10" s="44">
        <f t="shared" si="3"/>
        <v>98.89504295511958</v>
      </c>
      <c r="T10" s="44">
        <f t="shared" si="4"/>
        <v>99.1329356533873</v>
      </c>
      <c r="U10" s="44">
        <f t="shared" si="5"/>
        <v>99.55415771879247</v>
      </c>
      <c r="V10" s="44">
        <f t="shared" si="6"/>
        <v>94.92143273260963</v>
      </c>
      <c r="W10" s="44">
        <f t="shared" si="7"/>
        <v>95.40510365144061</v>
      </c>
      <c r="X10" s="44">
        <v>0</v>
      </c>
      <c r="Y10" s="44">
        <v>0</v>
      </c>
      <c r="Z10" s="44">
        <f t="shared" si="8"/>
        <v>62271.22999999672</v>
      </c>
      <c r="AA10" s="44">
        <f t="shared" si="9"/>
        <v>1821322.799999997</v>
      </c>
      <c r="AB10" s="44">
        <f t="shared" si="10"/>
        <v>62271.22999999672</v>
      </c>
      <c r="AC10" s="44">
        <f t="shared" si="11"/>
        <v>1821322.799999997</v>
      </c>
      <c r="AD10" s="44">
        <f t="shared" si="12"/>
        <v>3.858085999908984</v>
      </c>
    </row>
    <row r="11" spans="1:30" ht="13.5">
      <c r="A11" s="46" t="s">
        <v>64</v>
      </c>
      <c r="B11" s="46">
        <v>1001032</v>
      </c>
      <c r="C11" s="46"/>
      <c r="D11" s="46">
        <v>2</v>
      </c>
      <c r="E11" s="48" t="s">
        <v>66</v>
      </c>
      <c r="F11" s="44">
        <v>22238360.33</v>
      </c>
      <c r="G11" s="44">
        <v>21196144.56</v>
      </c>
      <c r="H11" s="44">
        <v>1042215.77</v>
      </c>
      <c r="I11" s="44">
        <v>96150</v>
      </c>
      <c r="J11" s="44">
        <v>24430937.53</v>
      </c>
      <c r="K11" s="44">
        <v>19976236.5</v>
      </c>
      <c r="L11" s="44">
        <v>22135212.3</v>
      </c>
      <c r="M11" s="44">
        <v>21221079.21</v>
      </c>
      <c r="N11" s="44">
        <v>914133.09</v>
      </c>
      <c r="O11" s="44">
        <v>96089.82</v>
      </c>
      <c r="P11" s="44">
        <v>23280516.06</v>
      </c>
      <c r="Q11" s="44">
        <v>19633647.11</v>
      </c>
      <c r="R11" s="44">
        <f t="shared" si="13"/>
        <v>99.53617070472211</v>
      </c>
      <c r="S11" s="44">
        <f t="shared" si="3"/>
        <v>100.11763766721546</v>
      </c>
      <c r="T11" s="44">
        <f t="shared" si="4"/>
        <v>87.71054097559855</v>
      </c>
      <c r="U11" s="44">
        <f t="shared" si="5"/>
        <v>99.93741029641187</v>
      </c>
      <c r="V11" s="44">
        <f t="shared" si="6"/>
        <v>95.29112843669081</v>
      </c>
      <c r="W11" s="44">
        <f t="shared" si="7"/>
        <v>98.28501534811124</v>
      </c>
      <c r="X11" s="44">
        <v>0</v>
      </c>
      <c r="Y11" s="44">
        <v>482108.2</v>
      </c>
      <c r="Z11" s="44">
        <f t="shared" si="8"/>
        <v>1219908.0599999987</v>
      </c>
      <c r="AA11" s="44">
        <f t="shared" si="9"/>
        <v>1587432.1000000015</v>
      </c>
      <c r="AB11" s="44">
        <f t="shared" si="10"/>
        <v>1702016.2599999986</v>
      </c>
      <c r="AC11" s="44">
        <f t="shared" si="11"/>
        <v>2069540.3000000014</v>
      </c>
      <c r="AD11" s="44">
        <f t="shared" si="12"/>
        <v>7.605628069806232</v>
      </c>
    </row>
    <row r="12" spans="1:30" ht="13.5">
      <c r="A12" s="46" t="s">
        <v>64</v>
      </c>
      <c r="B12" s="46">
        <v>1001042</v>
      </c>
      <c r="C12" s="46"/>
      <c r="D12" s="46">
        <v>2</v>
      </c>
      <c r="E12" s="48" t="s">
        <v>67</v>
      </c>
      <c r="F12" s="44">
        <v>259859232.81</v>
      </c>
      <c r="G12" s="44">
        <v>258969232.81</v>
      </c>
      <c r="H12" s="44">
        <v>890000</v>
      </c>
      <c r="I12" s="44">
        <v>800000</v>
      </c>
      <c r="J12" s="44">
        <v>328370628.1</v>
      </c>
      <c r="K12" s="44">
        <v>199072050.6</v>
      </c>
      <c r="L12" s="44">
        <v>266988840.01</v>
      </c>
      <c r="M12" s="44">
        <v>266117055.49</v>
      </c>
      <c r="N12" s="44">
        <v>871784.52</v>
      </c>
      <c r="O12" s="44">
        <v>781784.52</v>
      </c>
      <c r="P12" s="44">
        <v>304014113.46</v>
      </c>
      <c r="Q12" s="44">
        <v>185167127.31</v>
      </c>
      <c r="R12" s="44">
        <f t="shared" si="13"/>
        <v>102.74364205685657</v>
      </c>
      <c r="S12" s="44">
        <f t="shared" si="3"/>
        <v>102.76010497557608</v>
      </c>
      <c r="T12" s="44">
        <f t="shared" si="4"/>
        <v>97.95331685393258</v>
      </c>
      <c r="U12" s="44">
        <f t="shared" si="5"/>
        <v>97.72306499999999</v>
      </c>
      <c r="V12" s="44">
        <f t="shared" si="6"/>
        <v>92.58261471772602</v>
      </c>
      <c r="W12" s="44">
        <f t="shared" si="7"/>
        <v>93.0151303268888</v>
      </c>
      <c r="X12" s="44">
        <v>570500757.91</v>
      </c>
      <c r="Y12" s="44">
        <v>0</v>
      </c>
      <c r="Z12" s="44">
        <f t="shared" si="8"/>
        <v>59897182.21000001</v>
      </c>
      <c r="AA12" s="44">
        <f t="shared" si="9"/>
        <v>80949928.18</v>
      </c>
      <c r="AB12" s="44">
        <f t="shared" si="10"/>
        <v>630397940.12</v>
      </c>
      <c r="AC12" s="44">
        <f t="shared" si="11"/>
        <v>651450686.0899999</v>
      </c>
      <c r="AD12" s="44">
        <f t="shared" si="12"/>
        <v>30.61240788077089</v>
      </c>
    </row>
    <row r="13" spans="1:30" ht="13.5">
      <c r="A13" s="46" t="s">
        <v>64</v>
      </c>
      <c r="B13" s="46">
        <v>1001052</v>
      </c>
      <c r="C13" s="46"/>
      <c r="D13" s="46">
        <v>2</v>
      </c>
      <c r="E13" s="48" t="s">
        <v>68</v>
      </c>
      <c r="F13" s="44">
        <v>17654690.81</v>
      </c>
      <c r="G13" s="44">
        <v>17375011.16</v>
      </c>
      <c r="H13" s="44">
        <v>279679.65</v>
      </c>
      <c r="I13" s="44">
        <v>1757.64</v>
      </c>
      <c r="J13" s="44">
        <v>18353029.17</v>
      </c>
      <c r="K13" s="44">
        <v>16148493.92</v>
      </c>
      <c r="L13" s="44">
        <v>17889963.41</v>
      </c>
      <c r="M13" s="44">
        <v>17389940.38</v>
      </c>
      <c r="N13" s="44">
        <v>500023.03</v>
      </c>
      <c r="O13" s="44">
        <v>1757.64</v>
      </c>
      <c r="P13" s="44">
        <v>17466118.78</v>
      </c>
      <c r="Q13" s="44">
        <v>15539560.1</v>
      </c>
      <c r="R13" s="44">
        <f t="shared" si="13"/>
        <v>101.33263506300965</v>
      </c>
      <c r="S13" s="44">
        <f t="shared" si="3"/>
        <v>100.08592351315646</v>
      </c>
      <c r="T13" s="44">
        <f t="shared" si="4"/>
        <v>178.78420185379952</v>
      </c>
      <c r="U13" s="44">
        <f t="shared" si="5"/>
        <v>100</v>
      </c>
      <c r="V13" s="44">
        <f t="shared" si="6"/>
        <v>95.16749860862342</v>
      </c>
      <c r="W13" s="44">
        <f t="shared" si="7"/>
        <v>96.2291602980645</v>
      </c>
      <c r="X13" s="44">
        <v>299756.95</v>
      </c>
      <c r="Y13" s="44">
        <v>460000</v>
      </c>
      <c r="Z13" s="44">
        <f t="shared" si="8"/>
        <v>1226517.2400000002</v>
      </c>
      <c r="AA13" s="44">
        <f t="shared" si="9"/>
        <v>1850380.2799999993</v>
      </c>
      <c r="AB13" s="44">
        <f t="shared" si="10"/>
        <v>1986274.1900000002</v>
      </c>
      <c r="AC13" s="44">
        <f t="shared" si="11"/>
        <v>2610137.2299999995</v>
      </c>
      <c r="AD13" s="44">
        <f t="shared" si="12"/>
        <v>10.352944148363688</v>
      </c>
    </row>
    <row r="14" spans="1:30" ht="13.5">
      <c r="A14" s="46" t="s">
        <v>64</v>
      </c>
      <c r="B14" s="46">
        <v>1001062</v>
      </c>
      <c r="C14" s="46"/>
      <c r="D14" s="46">
        <v>2</v>
      </c>
      <c r="E14" s="48" t="s">
        <v>69</v>
      </c>
      <c r="F14" s="44">
        <v>23081128</v>
      </c>
      <c r="G14" s="44">
        <v>22577388</v>
      </c>
      <c r="H14" s="44">
        <v>503740</v>
      </c>
      <c r="I14" s="44">
        <v>550</v>
      </c>
      <c r="J14" s="44">
        <v>27642128</v>
      </c>
      <c r="K14" s="44">
        <v>22371398.52</v>
      </c>
      <c r="L14" s="44">
        <v>23421907.85</v>
      </c>
      <c r="M14" s="44">
        <v>22937449.44</v>
      </c>
      <c r="N14" s="44">
        <v>484458.41</v>
      </c>
      <c r="O14" s="44">
        <v>550</v>
      </c>
      <c r="P14" s="44">
        <v>26627806.55</v>
      </c>
      <c r="Q14" s="44">
        <v>21524296</v>
      </c>
      <c r="R14" s="44">
        <f t="shared" si="13"/>
        <v>101.47644365561337</v>
      </c>
      <c r="S14" s="44">
        <f t="shared" si="3"/>
        <v>101.59478784702642</v>
      </c>
      <c r="T14" s="44">
        <f t="shared" si="4"/>
        <v>96.17231309802675</v>
      </c>
      <c r="U14" s="44">
        <f t="shared" si="5"/>
        <v>100</v>
      </c>
      <c r="V14" s="44">
        <f t="shared" si="6"/>
        <v>96.33052328677445</v>
      </c>
      <c r="W14" s="44">
        <f t="shared" si="7"/>
        <v>96.2134574678347</v>
      </c>
      <c r="X14" s="44">
        <v>0</v>
      </c>
      <c r="Y14" s="44">
        <v>1896566.95</v>
      </c>
      <c r="Z14" s="44">
        <f t="shared" si="8"/>
        <v>205989.48000000045</v>
      </c>
      <c r="AA14" s="44">
        <f t="shared" si="9"/>
        <v>1413153.4400000013</v>
      </c>
      <c r="AB14" s="44">
        <f t="shared" si="10"/>
        <v>2102556.4300000006</v>
      </c>
      <c r="AC14" s="44">
        <f t="shared" si="11"/>
        <v>3309720.3900000015</v>
      </c>
      <c r="AD14" s="44">
        <f t="shared" si="12"/>
        <v>6.035816762040592</v>
      </c>
    </row>
    <row r="15" spans="1:30" ht="13.5">
      <c r="A15" s="46" t="s">
        <v>64</v>
      </c>
      <c r="B15" s="46">
        <v>1001072</v>
      </c>
      <c r="C15" s="46"/>
      <c r="D15" s="46">
        <v>2</v>
      </c>
      <c r="E15" s="48" t="s">
        <v>70</v>
      </c>
      <c r="F15" s="44">
        <v>69240477.81</v>
      </c>
      <c r="G15" s="44">
        <v>64394616.94</v>
      </c>
      <c r="H15" s="44">
        <v>4845860.87</v>
      </c>
      <c r="I15" s="44">
        <v>3849.9</v>
      </c>
      <c r="J15" s="44">
        <v>81600765.78</v>
      </c>
      <c r="K15" s="44">
        <v>52539197.43</v>
      </c>
      <c r="L15" s="44">
        <v>69921973.1</v>
      </c>
      <c r="M15" s="44">
        <v>65011392.97</v>
      </c>
      <c r="N15" s="44">
        <v>4910580.13</v>
      </c>
      <c r="O15" s="44">
        <v>52311.9</v>
      </c>
      <c r="P15" s="44">
        <v>76261228.82</v>
      </c>
      <c r="Q15" s="44">
        <v>49082401.54</v>
      </c>
      <c r="R15" s="44">
        <f t="shared" si="13"/>
        <v>100.98424406005697</v>
      </c>
      <c r="S15" s="44">
        <f t="shared" si="3"/>
        <v>100.95780681570741</v>
      </c>
      <c r="T15" s="44">
        <f t="shared" si="4"/>
        <v>101.33555753531157</v>
      </c>
      <c r="U15" s="44">
        <f t="shared" si="5"/>
        <v>1358.7859424920127</v>
      </c>
      <c r="V15" s="44">
        <f t="shared" si="6"/>
        <v>93.45651121167701</v>
      </c>
      <c r="W15" s="44">
        <f t="shared" si="7"/>
        <v>93.42053921816064</v>
      </c>
      <c r="X15" s="44">
        <v>14507451.83</v>
      </c>
      <c r="Y15" s="44">
        <v>828465.32</v>
      </c>
      <c r="Z15" s="44">
        <f t="shared" si="8"/>
        <v>11855419.509999998</v>
      </c>
      <c r="AA15" s="44">
        <f t="shared" si="9"/>
        <v>15928991.43</v>
      </c>
      <c r="AB15" s="44">
        <f t="shared" si="10"/>
        <v>27191336.659999996</v>
      </c>
      <c r="AC15" s="44">
        <f t="shared" si="11"/>
        <v>31264908.58</v>
      </c>
      <c r="AD15" s="44">
        <f t="shared" si="12"/>
        <v>22.85591012591148</v>
      </c>
    </row>
    <row r="16" spans="1:30" ht="13.5">
      <c r="A16" s="46" t="s">
        <v>64</v>
      </c>
      <c r="B16" s="46">
        <v>1001083</v>
      </c>
      <c r="C16" s="46"/>
      <c r="D16" s="46">
        <v>3</v>
      </c>
      <c r="E16" s="48" t="s">
        <v>71</v>
      </c>
      <c r="F16" s="44">
        <v>59573053.59</v>
      </c>
      <c r="G16" s="44">
        <v>58462753.59</v>
      </c>
      <c r="H16" s="44">
        <v>1110300</v>
      </c>
      <c r="I16" s="44">
        <v>516000</v>
      </c>
      <c r="J16" s="44">
        <v>63297597.59</v>
      </c>
      <c r="K16" s="44">
        <v>55620203.78</v>
      </c>
      <c r="L16" s="44">
        <v>58791960.03</v>
      </c>
      <c r="M16" s="44">
        <v>57978748.64</v>
      </c>
      <c r="N16" s="44">
        <v>813211.39</v>
      </c>
      <c r="O16" s="44">
        <v>319189.59</v>
      </c>
      <c r="P16" s="44">
        <v>60526299.61</v>
      </c>
      <c r="Q16" s="44">
        <v>53387920.93</v>
      </c>
      <c r="R16" s="44">
        <f t="shared" si="13"/>
        <v>98.68884753604252</v>
      </c>
      <c r="S16" s="44">
        <f t="shared" si="3"/>
        <v>99.17211400373931</v>
      </c>
      <c r="T16" s="44">
        <f t="shared" si="4"/>
        <v>73.24249211924705</v>
      </c>
      <c r="U16" s="44">
        <f t="shared" si="5"/>
        <v>61.85844767441861</v>
      </c>
      <c r="V16" s="44">
        <f t="shared" si="6"/>
        <v>95.62179595195597</v>
      </c>
      <c r="W16" s="44">
        <f t="shared" si="7"/>
        <v>95.98656118048477</v>
      </c>
      <c r="X16" s="44">
        <v>0</v>
      </c>
      <c r="Y16" s="44">
        <v>3442959.65</v>
      </c>
      <c r="Z16" s="44">
        <f t="shared" si="8"/>
        <v>2842549.8100000024</v>
      </c>
      <c r="AA16" s="44">
        <f t="shared" si="9"/>
        <v>4590827.710000001</v>
      </c>
      <c r="AB16" s="44">
        <f t="shared" si="10"/>
        <v>6285509.460000003</v>
      </c>
      <c r="AC16" s="44">
        <f t="shared" si="11"/>
        <v>8033787.360000001</v>
      </c>
      <c r="AD16" s="44">
        <f t="shared" si="12"/>
        <v>8.351511494929834</v>
      </c>
    </row>
    <row r="17" spans="1:30" ht="13.5">
      <c r="A17" s="46" t="s">
        <v>64</v>
      </c>
      <c r="B17" s="46">
        <v>1002011</v>
      </c>
      <c r="C17" s="46"/>
      <c r="D17" s="46">
        <v>1</v>
      </c>
      <c r="E17" s="48" t="s">
        <v>72</v>
      </c>
      <c r="F17" s="44">
        <v>199539959.83</v>
      </c>
      <c r="G17" s="44">
        <v>186383189.83</v>
      </c>
      <c r="H17" s="44">
        <v>13156770</v>
      </c>
      <c r="I17" s="44">
        <v>4505750</v>
      </c>
      <c r="J17" s="44">
        <v>216473534.83</v>
      </c>
      <c r="K17" s="44">
        <v>184158240.83</v>
      </c>
      <c r="L17" s="44">
        <v>193920108.99</v>
      </c>
      <c r="M17" s="44">
        <v>184422846.26</v>
      </c>
      <c r="N17" s="44">
        <v>9497262.73</v>
      </c>
      <c r="O17" s="44">
        <v>3637915.89</v>
      </c>
      <c r="P17" s="44">
        <v>202979156.39</v>
      </c>
      <c r="Q17" s="44">
        <v>174372766.72</v>
      </c>
      <c r="R17" s="44">
        <f t="shared" si="13"/>
        <v>97.18359628578261</v>
      </c>
      <c r="S17" s="44">
        <f t="shared" si="3"/>
        <v>98.94821868228135</v>
      </c>
      <c r="T17" s="44">
        <f t="shared" si="4"/>
        <v>72.18536715318426</v>
      </c>
      <c r="U17" s="44">
        <f t="shared" si="5"/>
        <v>80.73940831160185</v>
      </c>
      <c r="V17" s="44">
        <f t="shared" si="6"/>
        <v>93.76626872629149</v>
      </c>
      <c r="W17" s="44">
        <f t="shared" si="7"/>
        <v>94.68637728841406</v>
      </c>
      <c r="X17" s="44">
        <v>0</v>
      </c>
      <c r="Y17" s="44">
        <v>7390329.99</v>
      </c>
      <c r="Z17" s="44">
        <f t="shared" si="8"/>
        <v>2224949</v>
      </c>
      <c r="AA17" s="44">
        <f t="shared" si="9"/>
        <v>10050079.539999992</v>
      </c>
      <c r="AB17" s="44">
        <f t="shared" si="10"/>
        <v>9615278.99</v>
      </c>
      <c r="AC17" s="44">
        <f t="shared" si="11"/>
        <v>17440409.529999994</v>
      </c>
      <c r="AD17" s="44">
        <f t="shared" si="12"/>
        <v>7.058574534271654</v>
      </c>
    </row>
    <row r="18" spans="1:30" ht="13.5">
      <c r="A18" s="46" t="s">
        <v>64</v>
      </c>
      <c r="B18" s="46">
        <v>1002022</v>
      </c>
      <c r="C18" s="46"/>
      <c r="D18" s="46">
        <v>2</v>
      </c>
      <c r="E18" s="48" t="s">
        <v>73</v>
      </c>
      <c r="F18" s="44">
        <v>22392324.03</v>
      </c>
      <c r="G18" s="44">
        <v>20466607.03</v>
      </c>
      <c r="H18" s="44">
        <v>1925717</v>
      </c>
      <c r="I18" s="44">
        <v>125000</v>
      </c>
      <c r="J18" s="44">
        <v>29672354.03</v>
      </c>
      <c r="K18" s="44">
        <v>19185974.44</v>
      </c>
      <c r="L18" s="44">
        <v>22389653.56</v>
      </c>
      <c r="M18" s="44">
        <v>20425545.43</v>
      </c>
      <c r="N18" s="44">
        <v>1964108.13</v>
      </c>
      <c r="O18" s="44">
        <v>51671.1</v>
      </c>
      <c r="P18" s="44">
        <v>22007942.06</v>
      </c>
      <c r="Q18" s="44">
        <v>18047091.73</v>
      </c>
      <c r="R18" s="44">
        <f t="shared" si="13"/>
        <v>99.98807417221892</v>
      </c>
      <c r="S18" s="44">
        <f t="shared" si="3"/>
        <v>99.7993727053057</v>
      </c>
      <c r="T18" s="44">
        <f t="shared" si="4"/>
        <v>101.99360186361754</v>
      </c>
      <c r="U18" s="44">
        <f t="shared" si="5"/>
        <v>41.33688</v>
      </c>
      <c r="V18" s="44">
        <f t="shared" si="6"/>
        <v>74.16985533992026</v>
      </c>
      <c r="W18" s="44">
        <f t="shared" si="7"/>
        <v>94.06398297067678</v>
      </c>
      <c r="X18" s="44">
        <v>7308836.57</v>
      </c>
      <c r="Y18" s="44">
        <v>0</v>
      </c>
      <c r="Z18" s="44">
        <f t="shared" si="8"/>
        <v>1280632.5899999999</v>
      </c>
      <c r="AA18" s="44">
        <f t="shared" si="9"/>
        <v>2378453.6999999993</v>
      </c>
      <c r="AB18" s="44">
        <f t="shared" si="10"/>
        <v>8589469.16</v>
      </c>
      <c r="AC18" s="44">
        <f t="shared" si="11"/>
        <v>9687290.27</v>
      </c>
      <c r="AD18" s="44">
        <f t="shared" si="12"/>
        <v>10.853784733594605</v>
      </c>
    </row>
    <row r="19" spans="1:30" ht="13.5">
      <c r="A19" s="46" t="s">
        <v>64</v>
      </c>
      <c r="B19" s="46">
        <v>1002032</v>
      </c>
      <c r="C19" s="46"/>
      <c r="D19" s="46">
        <v>2</v>
      </c>
      <c r="E19" s="48" t="s">
        <v>74</v>
      </c>
      <c r="F19" s="44">
        <v>9593439.31</v>
      </c>
      <c r="G19" s="44">
        <v>9207001.46</v>
      </c>
      <c r="H19" s="44">
        <v>386437.85</v>
      </c>
      <c r="I19" s="44">
        <v>61938.2</v>
      </c>
      <c r="J19" s="44">
        <v>11096901.32</v>
      </c>
      <c r="K19" s="44">
        <v>8655404.17</v>
      </c>
      <c r="L19" s="44">
        <v>9084721.79</v>
      </c>
      <c r="M19" s="44">
        <v>8748283.94</v>
      </c>
      <c r="N19" s="44">
        <v>336437.85</v>
      </c>
      <c r="O19" s="44">
        <v>61938.2</v>
      </c>
      <c r="P19" s="44">
        <v>10444802.53</v>
      </c>
      <c r="Q19" s="44">
        <v>8347311.05</v>
      </c>
      <c r="R19" s="44">
        <f t="shared" si="13"/>
        <v>94.69723522960399</v>
      </c>
      <c r="S19" s="44">
        <f t="shared" si="3"/>
        <v>95.01773164701984</v>
      </c>
      <c r="T19" s="44">
        <f t="shared" si="4"/>
        <v>87.06130882365689</v>
      </c>
      <c r="U19" s="44">
        <f t="shared" si="5"/>
        <v>100</v>
      </c>
      <c r="V19" s="44">
        <f t="shared" si="6"/>
        <v>94.1235956669749</v>
      </c>
      <c r="W19" s="44">
        <f t="shared" si="7"/>
        <v>96.440453687098</v>
      </c>
      <c r="X19" s="44">
        <v>0</v>
      </c>
      <c r="Y19" s="44">
        <v>1610575.89</v>
      </c>
      <c r="Z19" s="44">
        <f t="shared" si="8"/>
        <v>551597.290000001</v>
      </c>
      <c r="AA19" s="44">
        <f t="shared" si="9"/>
        <v>400972.88999999966</v>
      </c>
      <c r="AB19" s="44">
        <f t="shared" si="10"/>
        <v>2162173.1800000006</v>
      </c>
      <c r="AC19" s="44">
        <f t="shared" si="11"/>
        <v>2011548.7799999996</v>
      </c>
      <c r="AD19" s="44">
        <f t="shared" si="12"/>
        <v>5.095489996287481</v>
      </c>
    </row>
    <row r="20" spans="1:30" ht="13.5">
      <c r="A20" s="46" t="s">
        <v>64</v>
      </c>
      <c r="B20" s="46">
        <v>1002043</v>
      </c>
      <c r="C20" s="46"/>
      <c r="D20" s="46">
        <v>3</v>
      </c>
      <c r="E20" s="48" t="s">
        <v>75</v>
      </c>
      <c r="F20" s="44">
        <v>38589315.13</v>
      </c>
      <c r="G20" s="44">
        <v>36574172.76</v>
      </c>
      <c r="H20" s="44">
        <v>2015142.37</v>
      </c>
      <c r="I20" s="44">
        <v>440000</v>
      </c>
      <c r="J20" s="44">
        <v>43522297.11</v>
      </c>
      <c r="K20" s="44">
        <v>35338382.4</v>
      </c>
      <c r="L20" s="44">
        <v>38785567.68</v>
      </c>
      <c r="M20" s="44">
        <v>36863764.16</v>
      </c>
      <c r="N20" s="44">
        <v>1921803.52</v>
      </c>
      <c r="O20" s="44">
        <v>409780</v>
      </c>
      <c r="P20" s="44">
        <v>41118574.28</v>
      </c>
      <c r="Q20" s="44">
        <v>33650308.88</v>
      </c>
      <c r="R20" s="44">
        <f t="shared" si="13"/>
        <v>100.50856707184064</v>
      </c>
      <c r="S20" s="44">
        <f t="shared" si="3"/>
        <v>100.79179207114348</v>
      </c>
      <c r="T20" s="44">
        <f t="shared" si="4"/>
        <v>95.36812627288462</v>
      </c>
      <c r="U20" s="44">
        <f t="shared" si="5"/>
        <v>93.13181818181818</v>
      </c>
      <c r="V20" s="44">
        <f t="shared" si="6"/>
        <v>94.47703133884517</v>
      </c>
      <c r="W20" s="44">
        <f t="shared" si="7"/>
        <v>95.22311604166693</v>
      </c>
      <c r="X20" s="44">
        <v>0</v>
      </c>
      <c r="Y20" s="44">
        <v>1437363.63</v>
      </c>
      <c r="Z20" s="44">
        <f t="shared" si="8"/>
        <v>1235790.3599999994</v>
      </c>
      <c r="AA20" s="44">
        <f t="shared" si="9"/>
        <v>3213455.2799999937</v>
      </c>
      <c r="AB20" s="44">
        <f t="shared" si="10"/>
        <v>2673153.9899999993</v>
      </c>
      <c r="AC20" s="44">
        <f t="shared" si="11"/>
        <v>4650818.909999994</v>
      </c>
      <c r="AD20" s="44">
        <f t="shared" si="12"/>
        <v>9.341710065696256</v>
      </c>
    </row>
    <row r="21" spans="1:30" ht="13.5">
      <c r="A21" s="46" t="s">
        <v>64</v>
      </c>
      <c r="B21" s="46">
        <v>1002052</v>
      </c>
      <c r="C21" s="46"/>
      <c r="D21" s="46">
        <v>2</v>
      </c>
      <c r="E21" s="48" t="s">
        <v>76</v>
      </c>
      <c r="F21" s="44">
        <v>18100331.73</v>
      </c>
      <c r="G21" s="44">
        <v>18042742.73</v>
      </c>
      <c r="H21" s="44">
        <v>57589</v>
      </c>
      <c r="I21" s="44">
        <v>0</v>
      </c>
      <c r="J21" s="44">
        <v>18780450.67</v>
      </c>
      <c r="K21" s="44">
        <v>15364475.73</v>
      </c>
      <c r="L21" s="44">
        <v>18168212.17</v>
      </c>
      <c r="M21" s="44">
        <v>18110165.68</v>
      </c>
      <c r="N21" s="44">
        <v>58046.49</v>
      </c>
      <c r="O21" s="44">
        <v>0</v>
      </c>
      <c r="P21" s="44">
        <v>18251121.8</v>
      </c>
      <c r="Q21" s="44">
        <v>14843364.4</v>
      </c>
      <c r="R21" s="44">
        <f t="shared" si="13"/>
        <v>100.37502318196462</v>
      </c>
      <c r="S21" s="44">
        <f t="shared" si="3"/>
        <v>100.37368459445966</v>
      </c>
      <c r="T21" s="44">
        <f t="shared" si="4"/>
        <v>100.79440518154507</v>
      </c>
      <c r="U21" s="44">
        <f t="shared" si="5"/>
        <v>0</v>
      </c>
      <c r="V21" s="44">
        <f t="shared" si="6"/>
        <v>97.18149005420005</v>
      </c>
      <c r="W21" s="44">
        <f t="shared" si="7"/>
        <v>96.60833640432975</v>
      </c>
      <c r="X21" s="44">
        <v>868118.94</v>
      </c>
      <c r="Y21" s="44">
        <v>178010.7</v>
      </c>
      <c r="Z21" s="44">
        <f t="shared" si="8"/>
        <v>2678267</v>
      </c>
      <c r="AA21" s="44">
        <f t="shared" si="9"/>
        <v>3266801.2799999993</v>
      </c>
      <c r="AB21" s="44">
        <f t="shared" si="10"/>
        <v>3724396.64</v>
      </c>
      <c r="AC21" s="44">
        <f t="shared" si="11"/>
        <v>4312930.919999999</v>
      </c>
      <c r="AD21" s="44">
        <f t="shared" si="12"/>
        <v>17.980862670649884</v>
      </c>
    </row>
    <row r="22" spans="1:30" ht="13.5">
      <c r="A22" s="46" t="s">
        <v>64</v>
      </c>
      <c r="B22" s="46">
        <v>1002062</v>
      </c>
      <c r="C22" s="46"/>
      <c r="D22" s="46">
        <v>2</v>
      </c>
      <c r="E22" s="48" t="s">
        <v>72</v>
      </c>
      <c r="F22" s="44">
        <v>34636932.2</v>
      </c>
      <c r="G22" s="44">
        <v>32400022.74</v>
      </c>
      <c r="H22" s="44">
        <v>2236909.46</v>
      </c>
      <c r="I22" s="44">
        <v>10300</v>
      </c>
      <c r="J22" s="44">
        <v>38702814.99</v>
      </c>
      <c r="K22" s="44">
        <v>30505456.77</v>
      </c>
      <c r="L22" s="44">
        <v>35039026.89</v>
      </c>
      <c r="M22" s="44">
        <v>32801043.96</v>
      </c>
      <c r="N22" s="44">
        <v>2237982.93</v>
      </c>
      <c r="O22" s="44">
        <v>11373.84</v>
      </c>
      <c r="P22" s="44">
        <v>36924838.65</v>
      </c>
      <c r="Q22" s="44">
        <v>29342258.75</v>
      </c>
      <c r="R22" s="44">
        <f t="shared" si="13"/>
        <v>101.16088424828801</v>
      </c>
      <c r="S22" s="44">
        <f t="shared" si="3"/>
        <v>101.23771894611949</v>
      </c>
      <c r="T22" s="44">
        <f t="shared" si="4"/>
        <v>100.04798897850789</v>
      </c>
      <c r="U22" s="44">
        <f t="shared" si="5"/>
        <v>110.42563106796118</v>
      </c>
      <c r="V22" s="44">
        <f t="shared" si="6"/>
        <v>95.40608004751232</v>
      </c>
      <c r="W22" s="44">
        <f t="shared" si="7"/>
        <v>96.18691820034006</v>
      </c>
      <c r="X22" s="44">
        <v>0</v>
      </c>
      <c r="Y22" s="44">
        <v>1275882.79</v>
      </c>
      <c r="Z22" s="44">
        <f t="shared" si="8"/>
        <v>1894565.9699999988</v>
      </c>
      <c r="AA22" s="44">
        <f t="shared" si="9"/>
        <v>3458785.210000001</v>
      </c>
      <c r="AB22" s="44">
        <f t="shared" si="10"/>
        <v>3170448.759999999</v>
      </c>
      <c r="AC22" s="44">
        <f t="shared" si="11"/>
        <v>4734668.000000001</v>
      </c>
      <c r="AD22" s="44">
        <f t="shared" si="12"/>
        <v>9.90369698591821</v>
      </c>
    </row>
    <row r="23" spans="1:30" ht="13.5">
      <c r="A23" s="46" t="s">
        <v>64</v>
      </c>
      <c r="B23" s="46">
        <v>1002072</v>
      </c>
      <c r="C23" s="46"/>
      <c r="D23" s="46">
        <v>2</v>
      </c>
      <c r="E23" s="48" t="s">
        <v>77</v>
      </c>
      <c r="F23" s="44">
        <v>10116124.06</v>
      </c>
      <c r="G23" s="44">
        <v>10092924.06</v>
      </c>
      <c r="H23" s="44">
        <v>23200</v>
      </c>
      <c r="I23" s="44">
        <v>23200</v>
      </c>
      <c r="J23" s="44">
        <v>10415408.92</v>
      </c>
      <c r="K23" s="44">
        <v>10091872.06</v>
      </c>
      <c r="L23" s="44">
        <v>9494828.12</v>
      </c>
      <c r="M23" s="44">
        <v>9473429.13</v>
      </c>
      <c r="N23" s="44">
        <v>21398.99</v>
      </c>
      <c r="O23" s="44">
        <v>21398.99</v>
      </c>
      <c r="P23" s="44">
        <v>9652306.6</v>
      </c>
      <c r="Q23" s="44">
        <v>9563579.42</v>
      </c>
      <c r="R23" s="44">
        <f t="shared" si="13"/>
        <v>93.85835981928436</v>
      </c>
      <c r="S23" s="44">
        <f t="shared" si="3"/>
        <v>93.86208668253866</v>
      </c>
      <c r="T23" s="44">
        <f t="shared" si="4"/>
        <v>92.23702586206898</v>
      </c>
      <c r="U23" s="44">
        <f t="shared" si="5"/>
        <v>92.23702586206898</v>
      </c>
      <c r="V23" s="44">
        <f t="shared" si="6"/>
        <v>92.67333307927386</v>
      </c>
      <c r="W23" s="44">
        <f t="shared" si="7"/>
        <v>94.76516708833505</v>
      </c>
      <c r="X23" s="44">
        <v>0</v>
      </c>
      <c r="Y23" s="44">
        <v>139179.41</v>
      </c>
      <c r="Z23" s="44">
        <f t="shared" si="8"/>
        <v>1052</v>
      </c>
      <c r="AA23" s="44">
        <f t="shared" si="9"/>
        <v>-90150.2899999991</v>
      </c>
      <c r="AB23" s="44">
        <f t="shared" si="10"/>
        <v>140231.41</v>
      </c>
      <c r="AC23" s="44">
        <f t="shared" si="11"/>
        <v>49029.1200000009</v>
      </c>
      <c r="AD23" s="44">
        <f t="shared" si="12"/>
        <v>-0.7240920965718217</v>
      </c>
    </row>
    <row r="24" spans="1:30" ht="13.5">
      <c r="A24" s="46" t="s">
        <v>64</v>
      </c>
      <c r="B24" s="46">
        <v>1002082</v>
      </c>
      <c r="C24" s="46"/>
      <c r="D24" s="46">
        <v>2</v>
      </c>
      <c r="E24" s="48" t="s">
        <v>78</v>
      </c>
      <c r="F24" s="44">
        <v>17861356.44</v>
      </c>
      <c r="G24" s="44">
        <v>15657868.44</v>
      </c>
      <c r="H24" s="44">
        <v>2203488</v>
      </c>
      <c r="I24" s="44">
        <v>80000</v>
      </c>
      <c r="J24" s="44">
        <v>18983920.44</v>
      </c>
      <c r="K24" s="44">
        <v>15533706.44</v>
      </c>
      <c r="L24" s="44">
        <v>17150051.35</v>
      </c>
      <c r="M24" s="44">
        <v>14980074.88</v>
      </c>
      <c r="N24" s="44">
        <v>2169976.47</v>
      </c>
      <c r="O24" s="44">
        <v>21899.49</v>
      </c>
      <c r="P24" s="44">
        <v>17840244.7</v>
      </c>
      <c r="Q24" s="44">
        <v>14417884.08</v>
      </c>
      <c r="R24" s="44">
        <f t="shared" si="13"/>
        <v>96.01763117829589</v>
      </c>
      <c r="S24" s="44">
        <f t="shared" si="3"/>
        <v>95.67122713671236</v>
      </c>
      <c r="T24" s="44">
        <f t="shared" si="4"/>
        <v>98.47915985927767</v>
      </c>
      <c r="U24" s="44">
        <f t="shared" si="5"/>
        <v>27.374362500000004</v>
      </c>
      <c r="V24" s="44">
        <f t="shared" si="6"/>
        <v>93.97555555705857</v>
      </c>
      <c r="W24" s="44">
        <f t="shared" si="7"/>
        <v>92.81676678833902</v>
      </c>
      <c r="X24" s="44">
        <v>0</v>
      </c>
      <c r="Y24" s="44">
        <v>220979.08</v>
      </c>
      <c r="Z24" s="44">
        <f t="shared" si="8"/>
        <v>124162</v>
      </c>
      <c r="AA24" s="44">
        <f t="shared" si="9"/>
        <v>562190.8000000007</v>
      </c>
      <c r="AB24" s="44">
        <f t="shared" si="10"/>
        <v>345141.07999999996</v>
      </c>
      <c r="AC24" s="44">
        <f t="shared" si="11"/>
        <v>783169.8800000007</v>
      </c>
      <c r="AD24" s="44">
        <f t="shared" si="12"/>
        <v>3.405764088280709</v>
      </c>
    </row>
    <row r="25" spans="1:30" ht="13.5">
      <c r="A25" s="46" t="s">
        <v>64</v>
      </c>
      <c r="B25" s="46">
        <v>1002092</v>
      </c>
      <c r="C25" s="46"/>
      <c r="D25" s="46">
        <v>2</v>
      </c>
      <c r="E25" s="48" t="s">
        <v>79</v>
      </c>
      <c r="F25" s="44">
        <v>10723472.24</v>
      </c>
      <c r="G25" s="44">
        <v>10155055.38</v>
      </c>
      <c r="H25" s="44">
        <v>568416.86</v>
      </c>
      <c r="I25" s="44">
        <v>130000</v>
      </c>
      <c r="J25" s="44">
        <v>11712553.33</v>
      </c>
      <c r="K25" s="44">
        <v>8820583.33</v>
      </c>
      <c r="L25" s="44">
        <v>10267781.65</v>
      </c>
      <c r="M25" s="44">
        <v>9911233.01</v>
      </c>
      <c r="N25" s="44">
        <v>356548.64</v>
      </c>
      <c r="O25" s="44">
        <v>3000</v>
      </c>
      <c r="P25" s="44">
        <v>10792857.3</v>
      </c>
      <c r="Q25" s="44">
        <v>8212683.57</v>
      </c>
      <c r="R25" s="44">
        <f t="shared" si="13"/>
        <v>95.75053135960746</v>
      </c>
      <c r="S25" s="44">
        <f t="shared" si="3"/>
        <v>97.59900501891698</v>
      </c>
      <c r="T25" s="44">
        <f t="shared" si="4"/>
        <v>62.726612296475516</v>
      </c>
      <c r="U25" s="44">
        <f t="shared" si="5"/>
        <v>2.307692307692308</v>
      </c>
      <c r="V25" s="44">
        <f t="shared" si="6"/>
        <v>92.14777509149664</v>
      </c>
      <c r="W25" s="44">
        <f t="shared" si="7"/>
        <v>93.10816827802702</v>
      </c>
      <c r="X25" s="44">
        <v>0</v>
      </c>
      <c r="Y25" s="44">
        <v>310421.48</v>
      </c>
      <c r="Z25" s="44">
        <f t="shared" si="8"/>
        <v>1334472.0500000007</v>
      </c>
      <c r="AA25" s="44">
        <f t="shared" si="9"/>
        <v>1698549.4399999995</v>
      </c>
      <c r="AB25" s="44">
        <f t="shared" si="10"/>
        <v>1644893.5300000007</v>
      </c>
      <c r="AC25" s="44">
        <f t="shared" si="11"/>
        <v>2008970.9199999995</v>
      </c>
      <c r="AD25" s="44">
        <f t="shared" si="12"/>
        <v>16.571733778542118</v>
      </c>
    </row>
    <row r="26" spans="1:30" ht="13.5">
      <c r="A26" s="46" t="s">
        <v>64</v>
      </c>
      <c r="B26" s="46">
        <v>1002102</v>
      </c>
      <c r="C26" s="46"/>
      <c r="D26" s="46">
        <v>2</v>
      </c>
      <c r="E26" s="48" t="s">
        <v>80</v>
      </c>
      <c r="F26" s="44">
        <v>15255463.41</v>
      </c>
      <c r="G26" s="44">
        <v>14514844.75</v>
      </c>
      <c r="H26" s="44">
        <v>740618.66</v>
      </c>
      <c r="I26" s="44">
        <v>396174</v>
      </c>
      <c r="J26" s="44">
        <v>16563805.14</v>
      </c>
      <c r="K26" s="44">
        <v>14162301.37</v>
      </c>
      <c r="L26" s="44">
        <v>15372616.19</v>
      </c>
      <c r="M26" s="44">
        <v>14631997.53</v>
      </c>
      <c r="N26" s="44">
        <v>740618.66</v>
      </c>
      <c r="O26" s="44">
        <v>396174</v>
      </c>
      <c r="P26" s="44">
        <v>15295026.52</v>
      </c>
      <c r="Q26" s="44">
        <v>13134023.1</v>
      </c>
      <c r="R26" s="44">
        <f t="shared" si="13"/>
        <v>100.76793983146526</v>
      </c>
      <c r="S26" s="44">
        <f t="shared" si="3"/>
        <v>100.80712389293727</v>
      </c>
      <c r="T26" s="44">
        <f t="shared" si="4"/>
        <v>100</v>
      </c>
      <c r="U26" s="44">
        <f t="shared" si="5"/>
        <v>100</v>
      </c>
      <c r="V26" s="44">
        <f t="shared" si="6"/>
        <v>92.3400534522347</v>
      </c>
      <c r="W26" s="44">
        <f t="shared" si="7"/>
        <v>92.73932785967823</v>
      </c>
      <c r="X26" s="44">
        <v>786785.69</v>
      </c>
      <c r="Y26" s="44">
        <v>2225274.45</v>
      </c>
      <c r="Z26" s="44">
        <f t="shared" si="8"/>
        <v>352543.3800000008</v>
      </c>
      <c r="AA26" s="44">
        <f t="shared" si="9"/>
        <v>1497974.4299999997</v>
      </c>
      <c r="AB26" s="44">
        <f t="shared" si="10"/>
        <v>3364603.520000001</v>
      </c>
      <c r="AC26" s="44">
        <f t="shared" si="11"/>
        <v>4510034.57</v>
      </c>
      <c r="AD26" s="44">
        <f t="shared" si="12"/>
        <v>12.321574978448737</v>
      </c>
    </row>
    <row r="27" spans="1:30" ht="13.5">
      <c r="A27" s="46" t="s">
        <v>64</v>
      </c>
      <c r="B27" s="46">
        <v>1002113</v>
      </c>
      <c r="C27" s="46"/>
      <c r="D27" s="46">
        <v>3</v>
      </c>
      <c r="E27" s="48" t="s">
        <v>81</v>
      </c>
      <c r="F27" s="44">
        <v>44601479.88</v>
      </c>
      <c r="G27" s="44">
        <v>43713966.14</v>
      </c>
      <c r="H27" s="44">
        <v>887513.74</v>
      </c>
      <c r="I27" s="44">
        <v>615540</v>
      </c>
      <c r="J27" s="44">
        <v>50690517.16</v>
      </c>
      <c r="K27" s="44">
        <v>43922526.16</v>
      </c>
      <c r="L27" s="44">
        <v>44086269.88</v>
      </c>
      <c r="M27" s="44">
        <v>43639211.47</v>
      </c>
      <c r="N27" s="44">
        <v>447058.41</v>
      </c>
      <c r="O27" s="44">
        <v>177570</v>
      </c>
      <c r="P27" s="44">
        <v>48669424.82</v>
      </c>
      <c r="Q27" s="44">
        <v>41908528.56</v>
      </c>
      <c r="R27" s="44">
        <f t="shared" si="13"/>
        <v>98.84485895672931</v>
      </c>
      <c r="S27" s="44">
        <f t="shared" si="3"/>
        <v>99.82899133480456</v>
      </c>
      <c r="T27" s="44">
        <f t="shared" si="4"/>
        <v>50.3719987478729</v>
      </c>
      <c r="U27" s="44">
        <f t="shared" si="5"/>
        <v>28.847840920167656</v>
      </c>
      <c r="V27" s="44">
        <f t="shared" si="6"/>
        <v>96.01287883171402</v>
      </c>
      <c r="W27" s="44">
        <f t="shared" si="7"/>
        <v>95.41465900056967</v>
      </c>
      <c r="X27" s="44">
        <v>0</v>
      </c>
      <c r="Y27" s="44">
        <v>3251924.5</v>
      </c>
      <c r="Z27" s="44">
        <f t="shared" si="8"/>
        <v>-208560.01999999583</v>
      </c>
      <c r="AA27" s="44">
        <f t="shared" si="9"/>
        <v>1730682.9099999964</v>
      </c>
      <c r="AB27" s="44">
        <f t="shared" si="10"/>
        <v>3043364.480000004</v>
      </c>
      <c r="AC27" s="44">
        <f t="shared" si="11"/>
        <v>4982607.409999996</v>
      </c>
      <c r="AD27" s="44">
        <f t="shared" si="12"/>
        <v>4.328451727020994</v>
      </c>
    </row>
    <row r="28" spans="1:30" ht="13.5">
      <c r="A28" s="46" t="s">
        <v>64</v>
      </c>
      <c r="B28" s="46">
        <v>1003012</v>
      </c>
      <c r="C28" s="46"/>
      <c r="D28" s="46">
        <v>2</v>
      </c>
      <c r="E28" s="48" t="s">
        <v>82</v>
      </c>
      <c r="F28" s="44">
        <v>23965935.4</v>
      </c>
      <c r="G28" s="44">
        <v>22205040.4</v>
      </c>
      <c r="H28" s="44">
        <v>1760895</v>
      </c>
      <c r="I28" s="44">
        <v>237240</v>
      </c>
      <c r="J28" s="44">
        <v>24463411</v>
      </c>
      <c r="K28" s="44">
        <v>20390445</v>
      </c>
      <c r="L28" s="44">
        <v>24300075.71</v>
      </c>
      <c r="M28" s="44">
        <v>22345456.71</v>
      </c>
      <c r="N28" s="44">
        <v>1954619</v>
      </c>
      <c r="O28" s="44">
        <v>430964</v>
      </c>
      <c r="P28" s="44">
        <v>22989975.17</v>
      </c>
      <c r="Q28" s="44">
        <v>19021129.04</v>
      </c>
      <c r="R28" s="44">
        <f t="shared" si="13"/>
        <v>101.39423020392519</v>
      </c>
      <c r="S28" s="44">
        <f t="shared" si="3"/>
        <v>100.63236232616808</v>
      </c>
      <c r="T28" s="44">
        <f t="shared" si="4"/>
        <v>111.00145096669591</v>
      </c>
      <c r="U28" s="44">
        <f t="shared" si="5"/>
        <v>181.65739335693812</v>
      </c>
      <c r="V28" s="44">
        <f t="shared" si="6"/>
        <v>93.9769812558028</v>
      </c>
      <c r="W28" s="44">
        <f t="shared" si="7"/>
        <v>93.28452145110123</v>
      </c>
      <c r="X28" s="44">
        <v>0</v>
      </c>
      <c r="Y28" s="44">
        <v>940540.46</v>
      </c>
      <c r="Z28" s="44">
        <f t="shared" si="8"/>
        <v>1814595.3999999985</v>
      </c>
      <c r="AA28" s="44">
        <f t="shared" si="9"/>
        <v>3324327.670000002</v>
      </c>
      <c r="AB28" s="44">
        <f t="shared" si="10"/>
        <v>2755135.8599999985</v>
      </c>
      <c r="AC28" s="44">
        <f t="shared" si="11"/>
        <v>4264868.130000002</v>
      </c>
      <c r="AD28" s="44">
        <f t="shared" si="12"/>
        <v>15.453827036656593</v>
      </c>
    </row>
    <row r="29" spans="1:30" ht="13.5">
      <c r="A29" s="46" t="s">
        <v>64</v>
      </c>
      <c r="B29" s="46">
        <v>1003023</v>
      </c>
      <c r="C29" s="46"/>
      <c r="D29" s="46">
        <v>3</v>
      </c>
      <c r="E29" s="48" t="s">
        <v>83</v>
      </c>
      <c r="F29" s="44">
        <v>107357815.88</v>
      </c>
      <c r="G29" s="44">
        <v>98531443.31</v>
      </c>
      <c r="H29" s="44">
        <v>8826372.57</v>
      </c>
      <c r="I29" s="44">
        <v>500000</v>
      </c>
      <c r="J29" s="44">
        <v>115395340.55</v>
      </c>
      <c r="K29" s="44">
        <v>89541032.53</v>
      </c>
      <c r="L29" s="44">
        <v>108693967.46</v>
      </c>
      <c r="M29" s="44">
        <v>100505918.77</v>
      </c>
      <c r="N29" s="44">
        <v>8188048.69</v>
      </c>
      <c r="O29" s="44">
        <v>560727.72</v>
      </c>
      <c r="P29" s="44">
        <v>109843632.53</v>
      </c>
      <c r="Q29" s="44">
        <v>86430524.92</v>
      </c>
      <c r="R29" s="44">
        <f t="shared" si="13"/>
        <v>101.24457783445733</v>
      </c>
      <c r="S29" s="44">
        <f t="shared" si="3"/>
        <v>102.00390392515402</v>
      </c>
      <c r="T29" s="44">
        <f t="shared" si="4"/>
        <v>92.76799302388841</v>
      </c>
      <c r="U29" s="44">
        <f t="shared" si="5"/>
        <v>112.14554399999999</v>
      </c>
      <c r="V29" s="44">
        <f t="shared" si="6"/>
        <v>95.18896690842168</v>
      </c>
      <c r="W29" s="44">
        <f t="shared" si="7"/>
        <v>96.52616513110026</v>
      </c>
      <c r="X29" s="44">
        <v>0</v>
      </c>
      <c r="Y29" s="44">
        <v>2578778</v>
      </c>
      <c r="Z29" s="44">
        <f t="shared" si="8"/>
        <v>8990410.780000001</v>
      </c>
      <c r="AA29" s="44">
        <f t="shared" si="9"/>
        <v>14075393.849999994</v>
      </c>
      <c r="AB29" s="44">
        <f t="shared" si="10"/>
        <v>11569188.780000001</v>
      </c>
      <c r="AC29" s="44">
        <f t="shared" si="11"/>
        <v>16654171.849999994</v>
      </c>
      <c r="AD29" s="44">
        <f t="shared" si="12"/>
        <v>13.465440550218363</v>
      </c>
    </row>
    <row r="30" spans="1:30" ht="13.5">
      <c r="A30" s="46" t="s">
        <v>64</v>
      </c>
      <c r="B30" s="46">
        <v>1003032</v>
      </c>
      <c r="C30" s="46"/>
      <c r="D30" s="46">
        <v>2</v>
      </c>
      <c r="E30" s="48" t="s">
        <v>84</v>
      </c>
      <c r="F30" s="44">
        <v>27887802.93</v>
      </c>
      <c r="G30" s="44">
        <v>26623785.32</v>
      </c>
      <c r="H30" s="44">
        <v>1264017.61</v>
      </c>
      <c r="I30" s="44">
        <v>49237</v>
      </c>
      <c r="J30" s="44">
        <v>29137622.55</v>
      </c>
      <c r="K30" s="44">
        <v>25229783.55</v>
      </c>
      <c r="L30" s="44">
        <v>28327360.17</v>
      </c>
      <c r="M30" s="44">
        <v>27064496.45</v>
      </c>
      <c r="N30" s="44">
        <v>1262863.72</v>
      </c>
      <c r="O30" s="44">
        <v>48074.67</v>
      </c>
      <c r="P30" s="44">
        <v>28010909.56</v>
      </c>
      <c r="Q30" s="44">
        <v>24646000.82</v>
      </c>
      <c r="R30" s="44">
        <f t="shared" si="13"/>
        <v>101.5761630312123</v>
      </c>
      <c r="S30" s="44">
        <f t="shared" si="3"/>
        <v>101.65532858946595</v>
      </c>
      <c r="T30" s="44">
        <f t="shared" si="4"/>
        <v>99.9087125059911</v>
      </c>
      <c r="U30" s="44">
        <f t="shared" si="5"/>
        <v>97.63931596157362</v>
      </c>
      <c r="V30" s="44">
        <f t="shared" si="6"/>
        <v>96.13313341516945</v>
      </c>
      <c r="W30" s="44">
        <f t="shared" si="7"/>
        <v>97.68613658994312</v>
      </c>
      <c r="X30" s="44">
        <v>0</v>
      </c>
      <c r="Y30" s="44">
        <v>893159.2</v>
      </c>
      <c r="Z30" s="44">
        <f t="shared" si="8"/>
        <v>1394001.7699999996</v>
      </c>
      <c r="AA30" s="44">
        <f t="shared" si="9"/>
        <v>2418495.629999999</v>
      </c>
      <c r="AB30" s="44">
        <f t="shared" si="10"/>
        <v>2287160.9699999997</v>
      </c>
      <c r="AC30" s="44">
        <f t="shared" si="11"/>
        <v>3311654.829999999</v>
      </c>
      <c r="AD30" s="44">
        <f t="shared" si="12"/>
        <v>8.707377903191325</v>
      </c>
    </row>
    <row r="31" spans="1:30" ht="13.5">
      <c r="A31" s="46" t="s">
        <v>64</v>
      </c>
      <c r="B31" s="46">
        <v>1003042</v>
      </c>
      <c r="C31" s="46"/>
      <c r="D31" s="46">
        <v>2</v>
      </c>
      <c r="E31" s="48" t="s">
        <v>85</v>
      </c>
      <c r="F31" s="44">
        <v>34612222.89</v>
      </c>
      <c r="G31" s="44">
        <v>31572156.3</v>
      </c>
      <c r="H31" s="44">
        <v>3040066.59</v>
      </c>
      <c r="I31" s="44">
        <v>102000</v>
      </c>
      <c r="J31" s="44">
        <v>39303638.55</v>
      </c>
      <c r="K31" s="44">
        <v>29906765.59</v>
      </c>
      <c r="L31" s="44">
        <v>34109340.6</v>
      </c>
      <c r="M31" s="44">
        <v>31725632.7</v>
      </c>
      <c r="N31" s="44">
        <v>2383707.9</v>
      </c>
      <c r="O31" s="44">
        <v>62252</v>
      </c>
      <c r="P31" s="44">
        <v>36723413.87</v>
      </c>
      <c r="Q31" s="44">
        <v>28039218.72</v>
      </c>
      <c r="R31" s="44">
        <f t="shared" si="13"/>
        <v>98.54709623361032</v>
      </c>
      <c r="S31" s="44">
        <f t="shared" si="3"/>
        <v>100.48611313887356</v>
      </c>
      <c r="T31" s="44">
        <f t="shared" si="4"/>
        <v>78.4097265448386</v>
      </c>
      <c r="U31" s="44">
        <f t="shared" si="5"/>
        <v>61.0313725490196</v>
      </c>
      <c r="V31" s="44">
        <f t="shared" si="6"/>
        <v>93.4351505987987</v>
      </c>
      <c r="W31" s="44">
        <f t="shared" si="7"/>
        <v>93.75543682789804</v>
      </c>
      <c r="X31" s="44">
        <v>0</v>
      </c>
      <c r="Y31" s="44">
        <v>3211978.2</v>
      </c>
      <c r="Z31" s="44">
        <f t="shared" si="8"/>
        <v>1665390.710000001</v>
      </c>
      <c r="AA31" s="44">
        <f t="shared" si="9"/>
        <v>3686413.9800000004</v>
      </c>
      <c r="AB31" s="44">
        <f t="shared" si="10"/>
        <v>4877368.910000001</v>
      </c>
      <c r="AC31" s="44">
        <f t="shared" si="11"/>
        <v>6898392.180000001</v>
      </c>
      <c r="AD31" s="44">
        <f t="shared" si="12"/>
        <v>10.990144969263934</v>
      </c>
    </row>
    <row r="32" spans="1:30" ht="13.5">
      <c r="A32" s="46" t="s">
        <v>64</v>
      </c>
      <c r="B32" s="46">
        <v>1003052</v>
      </c>
      <c r="C32" s="46"/>
      <c r="D32" s="46">
        <v>2</v>
      </c>
      <c r="E32" s="48" t="s">
        <v>86</v>
      </c>
      <c r="F32" s="44">
        <v>16714787.38</v>
      </c>
      <c r="G32" s="44">
        <v>14298256.79</v>
      </c>
      <c r="H32" s="44">
        <v>2416530.59</v>
      </c>
      <c r="I32" s="44">
        <v>34460</v>
      </c>
      <c r="J32" s="44">
        <v>19265400.02</v>
      </c>
      <c r="K32" s="44">
        <v>13918888.63</v>
      </c>
      <c r="L32" s="44">
        <v>16077482.47</v>
      </c>
      <c r="M32" s="44">
        <v>14454819.55</v>
      </c>
      <c r="N32" s="44">
        <v>1622662.92</v>
      </c>
      <c r="O32" s="44">
        <v>31057.5</v>
      </c>
      <c r="P32" s="44">
        <v>16218590.83</v>
      </c>
      <c r="Q32" s="44">
        <v>13104395.27</v>
      </c>
      <c r="R32" s="44">
        <f t="shared" si="13"/>
        <v>96.18717907974968</v>
      </c>
      <c r="S32" s="44">
        <f t="shared" si="3"/>
        <v>101.09497795640026</v>
      </c>
      <c r="T32" s="44">
        <f t="shared" si="4"/>
        <v>67.14845351905933</v>
      </c>
      <c r="U32" s="44">
        <f t="shared" si="5"/>
        <v>90.12623331398724</v>
      </c>
      <c r="V32" s="44">
        <f t="shared" si="6"/>
        <v>84.1850717512379</v>
      </c>
      <c r="W32" s="44">
        <f t="shared" si="7"/>
        <v>94.14828739814408</v>
      </c>
      <c r="X32" s="44">
        <v>716936.23</v>
      </c>
      <c r="Y32" s="44">
        <v>214944</v>
      </c>
      <c r="Z32" s="44">
        <f t="shared" si="8"/>
        <v>379368.1599999983</v>
      </c>
      <c r="AA32" s="44">
        <f t="shared" si="9"/>
        <v>1350424.2800000012</v>
      </c>
      <c r="AB32" s="44">
        <f t="shared" si="10"/>
        <v>1311248.3899999983</v>
      </c>
      <c r="AC32" s="44">
        <f t="shared" si="11"/>
        <v>2282304.510000001</v>
      </c>
      <c r="AD32" s="44">
        <f t="shared" si="12"/>
        <v>8.592649891410524</v>
      </c>
    </row>
    <row r="33" spans="1:30" ht="13.5">
      <c r="A33" s="46" t="s">
        <v>64</v>
      </c>
      <c r="B33" s="46">
        <v>1004011</v>
      </c>
      <c r="C33" s="46"/>
      <c r="D33" s="46">
        <v>1</v>
      </c>
      <c r="E33" s="48" t="s">
        <v>87</v>
      </c>
      <c r="F33" s="44">
        <v>64359238.59</v>
      </c>
      <c r="G33" s="44">
        <v>57695691.61</v>
      </c>
      <c r="H33" s="44">
        <v>6663546.98</v>
      </c>
      <c r="I33" s="44">
        <v>492300</v>
      </c>
      <c r="J33" s="44">
        <v>67107401.55</v>
      </c>
      <c r="K33" s="44">
        <v>56155380.57</v>
      </c>
      <c r="L33" s="44">
        <v>65729709.17</v>
      </c>
      <c r="M33" s="44">
        <v>58372893.88</v>
      </c>
      <c r="N33" s="44">
        <v>7356815.29</v>
      </c>
      <c r="O33" s="44">
        <v>772304.82</v>
      </c>
      <c r="P33" s="44">
        <v>64748350.39</v>
      </c>
      <c r="Q33" s="44">
        <v>54006832.25</v>
      </c>
      <c r="R33" s="44">
        <f t="shared" si="13"/>
        <v>102.12940769658661</v>
      </c>
      <c r="S33" s="44">
        <f t="shared" si="3"/>
        <v>101.1737484222871</v>
      </c>
      <c r="T33" s="44">
        <f t="shared" si="4"/>
        <v>110.40389318302668</v>
      </c>
      <c r="U33" s="44">
        <f t="shared" si="5"/>
        <v>156.8768677635588</v>
      </c>
      <c r="V33" s="44">
        <f t="shared" si="6"/>
        <v>96.48466323309758</v>
      </c>
      <c r="W33" s="44">
        <f t="shared" si="7"/>
        <v>96.17392260867729</v>
      </c>
      <c r="X33" s="44">
        <v>0</v>
      </c>
      <c r="Y33" s="44">
        <v>1598247.63</v>
      </c>
      <c r="Z33" s="44">
        <f t="shared" si="8"/>
        <v>1540311.039999999</v>
      </c>
      <c r="AA33" s="44">
        <f t="shared" si="9"/>
        <v>4366061.630000003</v>
      </c>
      <c r="AB33" s="44">
        <f t="shared" si="10"/>
        <v>3138558.669999999</v>
      </c>
      <c r="AC33" s="44">
        <f t="shared" si="11"/>
        <v>5964309.260000003</v>
      </c>
      <c r="AD33" s="44">
        <f t="shared" si="12"/>
        <v>7.817418508136696</v>
      </c>
    </row>
    <row r="34" spans="1:30" ht="13.5">
      <c r="A34" s="46" t="s">
        <v>64</v>
      </c>
      <c r="B34" s="46">
        <v>1004022</v>
      </c>
      <c r="C34" s="46"/>
      <c r="D34" s="46">
        <v>2</v>
      </c>
      <c r="E34" s="48" t="s">
        <v>88</v>
      </c>
      <c r="F34" s="44">
        <v>62943851.84</v>
      </c>
      <c r="G34" s="44">
        <v>23421128.2</v>
      </c>
      <c r="H34" s="44">
        <v>39522723.64</v>
      </c>
      <c r="I34" s="44">
        <v>96421.53</v>
      </c>
      <c r="J34" s="44">
        <v>62725492.71</v>
      </c>
      <c r="K34" s="44">
        <v>20632190.03</v>
      </c>
      <c r="L34" s="44">
        <v>36898233.88</v>
      </c>
      <c r="M34" s="44">
        <v>20239204.77</v>
      </c>
      <c r="N34" s="44">
        <v>16659029.11</v>
      </c>
      <c r="O34" s="44">
        <v>93580</v>
      </c>
      <c r="P34" s="44">
        <v>36187499.41</v>
      </c>
      <c r="Q34" s="44">
        <v>16640371.9</v>
      </c>
      <c r="R34" s="44">
        <f t="shared" si="13"/>
        <v>58.62087050820054</v>
      </c>
      <c r="S34" s="44">
        <f t="shared" si="3"/>
        <v>86.41430334683878</v>
      </c>
      <c r="T34" s="44">
        <f t="shared" si="4"/>
        <v>42.15050881042974</v>
      </c>
      <c r="U34" s="44">
        <f t="shared" si="5"/>
        <v>97.05301295260509</v>
      </c>
      <c r="V34" s="44">
        <f t="shared" si="6"/>
        <v>57.69185357747028</v>
      </c>
      <c r="W34" s="44">
        <f t="shared" si="7"/>
        <v>80.65247497141243</v>
      </c>
      <c r="X34" s="44">
        <v>0</v>
      </c>
      <c r="Y34" s="44">
        <v>305031.64</v>
      </c>
      <c r="Z34" s="44">
        <f t="shared" si="8"/>
        <v>2788938.169999998</v>
      </c>
      <c r="AA34" s="44">
        <f t="shared" si="9"/>
        <v>3598832.869999999</v>
      </c>
      <c r="AB34" s="44">
        <f t="shared" si="10"/>
        <v>3093969.809999998</v>
      </c>
      <c r="AC34" s="44">
        <f t="shared" si="11"/>
        <v>3903864.5099999993</v>
      </c>
      <c r="AD34" s="44">
        <f t="shared" si="12"/>
        <v>10.00701790228882</v>
      </c>
    </row>
    <row r="35" spans="1:30" ht="13.5">
      <c r="A35" s="46" t="s">
        <v>64</v>
      </c>
      <c r="B35" s="46">
        <v>1004032</v>
      </c>
      <c r="C35" s="46"/>
      <c r="D35" s="46">
        <v>2</v>
      </c>
      <c r="E35" s="48" t="s">
        <v>89</v>
      </c>
      <c r="F35" s="44">
        <v>20070736.35</v>
      </c>
      <c r="G35" s="44">
        <v>18031923.75</v>
      </c>
      <c r="H35" s="44">
        <v>2038812.6</v>
      </c>
      <c r="I35" s="44">
        <v>1612</v>
      </c>
      <c r="J35" s="44">
        <v>21874014.17</v>
      </c>
      <c r="K35" s="44">
        <v>17371305.17</v>
      </c>
      <c r="L35" s="44">
        <v>20093290.51</v>
      </c>
      <c r="M35" s="44">
        <v>18053615.21</v>
      </c>
      <c r="N35" s="44">
        <v>2039675.3</v>
      </c>
      <c r="O35" s="44">
        <v>1612.5</v>
      </c>
      <c r="P35" s="44">
        <v>21068042.77</v>
      </c>
      <c r="Q35" s="44">
        <v>16574005.72</v>
      </c>
      <c r="R35" s="44">
        <f t="shared" si="13"/>
        <v>100.11237335594816</v>
      </c>
      <c r="S35" s="44">
        <f t="shared" si="3"/>
        <v>100.12029476333606</v>
      </c>
      <c r="T35" s="44">
        <f t="shared" si="4"/>
        <v>100.04231384483302</v>
      </c>
      <c r="U35" s="44">
        <f t="shared" si="5"/>
        <v>100.03101736972704</v>
      </c>
      <c r="V35" s="44">
        <f t="shared" si="6"/>
        <v>96.31539326190351</v>
      </c>
      <c r="W35" s="44">
        <f t="shared" si="7"/>
        <v>95.41025016717266</v>
      </c>
      <c r="X35" s="44">
        <v>0</v>
      </c>
      <c r="Y35" s="44">
        <v>272299.04</v>
      </c>
      <c r="Z35" s="44">
        <f t="shared" si="8"/>
        <v>660618.5799999982</v>
      </c>
      <c r="AA35" s="44">
        <f t="shared" si="9"/>
        <v>1479609.4900000002</v>
      </c>
      <c r="AB35" s="44">
        <f t="shared" si="10"/>
        <v>932917.6199999982</v>
      </c>
      <c r="AC35" s="44">
        <f t="shared" si="11"/>
        <v>1751908.5300000003</v>
      </c>
      <c r="AD35" s="44">
        <f t="shared" si="12"/>
        <v>7.371724353772856</v>
      </c>
    </row>
    <row r="36" spans="1:30" ht="13.5">
      <c r="A36" s="46" t="s">
        <v>64</v>
      </c>
      <c r="B36" s="46">
        <v>1004042</v>
      </c>
      <c r="C36" s="46"/>
      <c r="D36" s="46">
        <v>2</v>
      </c>
      <c r="E36" s="48" t="s">
        <v>90</v>
      </c>
      <c r="F36" s="44">
        <v>24137537.75</v>
      </c>
      <c r="G36" s="44">
        <v>23826431.31</v>
      </c>
      <c r="H36" s="44">
        <v>311106.44</v>
      </c>
      <c r="I36" s="44">
        <v>235250</v>
      </c>
      <c r="J36" s="44">
        <v>23994382.35</v>
      </c>
      <c r="K36" s="44">
        <v>23472222.68</v>
      </c>
      <c r="L36" s="44">
        <v>23780436.94</v>
      </c>
      <c r="M36" s="44">
        <v>23663498.41</v>
      </c>
      <c r="N36" s="44">
        <v>116938.53</v>
      </c>
      <c r="O36" s="44">
        <v>33071</v>
      </c>
      <c r="P36" s="44">
        <v>22766107.27</v>
      </c>
      <c r="Q36" s="44">
        <v>22308032.89</v>
      </c>
      <c r="R36" s="44">
        <f t="shared" si="13"/>
        <v>98.52055825371004</v>
      </c>
      <c r="S36" s="44">
        <f t="shared" si="3"/>
        <v>99.31616741978638</v>
      </c>
      <c r="T36" s="44">
        <f t="shared" si="4"/>
        <v>37.587948999062824</v>
      </c>
      <c r="U36" s="44">
        <f t="shared" si="5"/>
        <v>14.057810839532412</v>
      </c>
      <c r="V36" s="44">
        <f t="shared" si="6"/>
        <v>94.88098896615273</v>
      </c>
      <c r="W36" s="44">
        <f t="shared" si="7"/>
        <v>95.04013826951304</v>
      </c>
      <c r="X36" s="44">
        <v>0</v>
      </c>
      <c r="Y36" s="44">
        <v>282409.12</v>
      </c>
      <c r="Z36" s="44">
        <f t="shared" si="8"/>
        <v>354208.62999999896</v>
      </c>
      <c r="AA36" s="44">
        <f t="shared" si="9"/>
        <v>1355465.5199999996</v>
      </c>
      <c r="AB36" s="44">
        <f t="shared" si="10"/>
        <v>636617.749999999</v>
      </c>
      <c r="AC36" s="44">
        <f t="shared" si="11"/>
        <v>1637874.6399999997</v>
      </c>
      <c r="AD36" s="44">
        <f t="shared" si="12"/>
        <v>5.838986573305576</v>
      </c>
    </row>
    <row r="37" spans="1:30" ht="13.5">
      <c r="A37" s="46" t="s">
        <v>64</v>
      </c>
      <c r="B37" s="46">
        <v>1004052</v>
      </c>
      <c r="C37" s="46"/>
      <c r="D37" s="46">
        <v>2</v>
      </c>
      <c r="E37" s="48" t="s">
        <v>87</v>
      </c>
      <c r="F37" s="44">
        <v>33694836.94</v>
      </c>
      <c r="G37" s="44">
        <v>32982524.4</v>
      </c>
      <c r="H37" s="44">
        <v>712312.54</v>
      </c>
      <c r="I37" s="44">
        <v>26301.5</v>
      </c>
      <c r="J37" s="44">
        <v>36661106.94</v>
      </c>
      <c r="K37" s="44">
        <v>31537106.94</v>
      </c>
      <c r="L37" s="44">
        <v>34031307.21</v>
      </c>
      <c r="M37" s="44">
        <v>33318994.68</v>
      </c>
      <c r="N37" s="44">
        <v>712312.53</v>
      </c>
      <c r="O37" s="44">
        <v>26301.5</v>
      </c>
      <c r="P37" s="44">
        <v>33480663.72</v>
      </c>
      <c r="Q37" s="44">
        <v>28572651.34</v>
      </c>
      <c r="R37" s="44">
        <f t="shared" si="13"/>
        <v>100.99858109003215</v>
      </c>
      <c r="S37" s="44">
        <f t="shared" si="3"/>
        <v>101.02014714192103</v>
      </c>
      <c r="T37" s="44">
        <f t="shared" si="4"/>
        <v>99.99999859612187</v>
      </c>
      <c r="U37" s="44">
        <f t="shared" si="5"/>
        <v>100</v>
      </c>
      <c r="V37" s="44">
        <f t="shared" si="6"/>
        <v>91.32474852653753</v>
      </c>
      <c r="W37" s="44">
        <f t="shared" si="7"/>
        <v>90.60010290214655</v>
      </c>
      <c r="X37" s="44">
        <v>2332617.83</v>
      </c>
      <c r="Y37" s="44">
        <v>2709876</v>
      </c>
      <c r="Z37" s="44">
        <f t="shared" si="8"/>
        <v>1445417.4599999972</v>
      </c>
      <c r="AA37" s="44">
        <f t="shared" si="9"/>
        <v>4746343.34</v>
      </c>
      <c r="AB37" s="44">
        <f t="shared" si="10"/>
        <v>6487911.289999997</v>
      </c>
      <c r="AC37" s="44">
        <f t="shared" si="11"/>
        <v>9788837.17</v>
      </c>
      <c r="AD37" s="44">
        <f t="shared" si="12"/>
        <v>14.024277147360277</v>
      </c>
    </row>
    <row r="38" spans="1:30" ht="13.5">
      <c r="A38" s="46" t="s">
        <v>64</v>
      </c>
      <c r="B38" s="46">
        <v>1004062</v>
      </c>
      <c r="C38" s="46"/>
      <c r="D38" s="46">
        <v>2</v>
      </c>
      <c r="E38" s="48" t="s">
        <v>91</v>
      </c>
      <c r="F38" s="44">
        <v>23654863.07</v>
      </c>
      <c r="G38" s="44">
        <v>23487534.07</v>
      </c>
      <c r="H38" s="44">
        <v>167329</v>
      </c>
      <c r="I38" s="44">
        <v>167329</v>
      </c>
      <c r="J38" s="44">
        <v>31029623.07</v>
      </c>
      <c r="K38" s="44">
        <v>22224623.07</v>
      </c>
      <c r="L38" s="44">
        <v>23384424.07</v>
      </c>
      <c r="M38" s="44">
        <v>23195145.24</v>
      </c>
      <c r="N38" s="44">
        <v>189278.83</v>
      </c>
      <c r="O38" s="44">
        <v>167328.83</v>
      </c>
      <c r="P38" s="44">
        <v>28061230.99</v>
      </c>
      <c r="Q38" s="44">
        <v>21053363.77</v>
      </c>
      <c r="R38" s="44">
        <f t="shared" si="13"/>
        <v>98.85672980139555</v>
      </c>
      <c r="S38" s="44">
        <f t="shared" si="3"/>
        <v>98.75513185365227</v>
      </c>
      <c r="T38" s="44">
        <f t="shared" si="4"/>
        <v>113.1177679900077</v>
      </c>
      <c r="U38" s="44">
        <f t="shared" si="5"/>
        <v>99.99989840374352</v>
      </c>
      <c r="V38" s="44">
        <f t="shared" si="6"/>
        <v>90.43368308630892</v>
      </c>
      <c r="W38" s="44">
        <f t="shared" si="7"/>
        <v>94.72990252158189</v>
      </c>
      <c r="X38" s="44">
        <v>0</v>
      </c>
      <c r="Y38" s="44">
        <v>95328.98</v>
      </c>
      <c r="Z38" s="44">
        <f t="shared" si="8"/>
        <v>1262911</v>
      </c>
      <c r="AA38" s="44">
        <f t="shared" si="9"/>
        <v>2141781.469999999</v>
      </c>
      <c r="AB38" s="44">
        <f t="shared" si="10"/>
        <v>1358239.98</v>
      </c>
      <c r="AC38" s="44">
        <f t="shared" si="11"/>
        <v>2237110.449999999</v>
      </c>
      <c r="AD38" s="44">
        <f t="shared" si="12"/>
        <v>9.874565621491472</v>
      </c>
    </row>
    <row r="39" spans="1:30" ht="13.5">
      <c r="A39" s="46" t="s">
        <v>64</v>
      </c>
      <c r="B39" s="46">
        <v>1004072</v>
      </c>
      <c r="C39" s="46"/>
      <c r="D39" s="46">
        <v>2</v>
      </c>
      <c r="E39" s="48" t="s">
        <v>92</v>
      </c>
      <c r="F39" s="44">
        <v>17167845.35</v>
      </c>
      <c r="G39" s="44">
        <v>14743307.35</v>
      </c>
      <c r="H39" s="44">
        <v>2424538</v>
      </c>
      <c r="I39" s="44">
        <v>15000</v>
      </c>
      <c r="J39" s="44">
        <v>19313167.35</v>
      </c>
      <c r="K39" s="44">
        <v>14053099.01</v>
      </c>
      <c r="L39" s="44">
        <v>17219194.32</v>
      </c>
      <c r="M39" s="44">
        <v>14796638.81</v>
      </c>
      <c r="N39" s="44">
        <v>2422555.51</v>
      </c>
      <c r="O39" s="44">
        <v>15049.43</v>
      </c>
      <c r="P39" s="44">
        <v>16843393.59</v>
      </c>
      <c r="Q39" s="44">
        <v>13303316.95</v>
      </c>
      <c r="R39" s="44">
        <f t="shared" si="13"/>
        <v>100.29909967705994</v>
      </c>
      <c r="S39" s="44">
        <f t="shared" si="3"/>
        <v>100.36173335286264</v>
      </c>
      <c r="T39" s="44">
        <f t="shared" si="4"/>
        <v>99.91823225703205</v>
      </c>
      <c r="U39" s="44">
        <f t="shared" si="5"/>
        <v>100.32953333333334</v>
      </c>
      <c r="V39" s="44">
        <f t="shared" si="6"/>
        <v>87.2119693510552</v>
      </c>
      <c r="W39" s="44">
        <f t="shared" si="7"/>
        <v>94.66464970134726</v>
      </c>
      <c r="X39" s="44">
        <v>0</v>
      </c>
      <c r="Y39" s="44">
        <v>931325.62</v>
      </c>
      <c r="Z39" s="44">
        <f t="shared" si="8"/>
        <v>690208.3399999999</v>
      </c>
      <c r="AA39" s="44">
        <f t="shared" si="9"/>
        <v>1493321.8600000013</v>
      </c>
      <c r="AB39" s="44">
        <f t="shared" si="10"/>
        <v>1621533.96</v>
      </c>
      <c r="AC39" s="44">
        <f t="shared" si="11"/>
        <v>2424647.4800000014</v>
      </c>
      <c r="AD39" s="44">
        <f t="shared" si="12"/>
        <v>8.759825006725407</v>
      </c>
    </row>
    <row r="40" spans="1:30" ht="13.5">
      <c r="A40" s="46" t="s">
        <v>64</v>
      </c>
      <c r="B40" s="46">
        <v>1004082</v>
      </c>
      <c r="C40" s="46"/>
      <c r="D40" s="46">
        <v>2</v>
      </c>
      <c r="E40" s="48" t="s">
        <v>93</v>
      </c>
      <c r="F40" s="44">
        <v>14022642.57</v>
      </c>
      <c r="G40" s="44">
        <v>12640743.57</v>
      </c>
      <c r="H40" s="44">
        <v>1381899</v>
      </c>
      <c r="I40" s="44">
        <v>0</v>
      </c>
      <c r="J40" s="44">
        <v>14226719.57</v>
      </c>
      <c r="K40" s="44">
        <v>11859223.57</v>
      </c>
      <c r="L40" s="44">
        <v>13737272</v>
      </c>
      <c r="M40" s="44">
        <v>12363013.71</v>
      </c>
      <c r="N40" s="44">
        <v>1374258.29</v>
      </c>
      <c r="O40" s="44">
        <v>0</v>
      </c>
      <c r="P40" s="44">
        <v>13587208.42</v>
      </c>
      <c r="Q40" s="44">
        <v>11246204.61</v>
      </c>
      <c r="R40" s="44">
        <f t="shared" si="13"/>
        <v>97.96493015795382</v>
      </c>
      <c r="S40" s="44">
        <f t="shared" si="3"/>
        <v>97.80289934320692</v>
      </c>
      <c r="T40" s="44">
        <f t="shared" si="4"/>
        <v>99.44708621975991</v>
      </c>
      <c r="U40" s="44">
        <f t="shared" si="5"/>
        <v>0</v>
      </c>
      <c r="V40" s="44">
        <f t="shared" si="6"/>
        <v>95.50485867909745</v>
      </c>
      <c r="W40" s="44">
        <f t="shared" si="7"/>
        <v>94.83086766699684</v>
      </c>
      <c r="X40" s="44">
        <v>0</v>
      </c>
      <c r="Y40" s="44">
        <v>849092.81</v>
      </c>
      <c r="Z40" s="44">
        <f t="shared" si="8"/>
        <v>781520</v>
      </c>
      <c r="AA40" s="44">
        <f t="shared" si="9"/>
        <v>1116809.1000000015</v>
      </c>
      <c r="AB40" s="44">
        <f t="shared" si="10"/>
        <v>1630612.81</v>
      </c>
      <c r="AC40" s="44">
        <f t="shared" si="11"/>
        <v>1965901.9100000015</v>
      </c>
      <c r="AD40" s="44">
        <f t="shared" si="12"/>
        <v>8.129773509616767</v>
      </c>
    </row>
    <row r="41" spans="1:30" ht="13.5">
      <c r="A41" s="46" t="s">
        <v>64</v>
      </c>
      <c r="B41" s="46">
        <v>1005011</v>
      </c>
      <c r="C41" s="46"/>
      <c r="D41" s="46">
        <v>1</v>
      </c>
      <c r="E41" s="48" t="s">
        <v>94</v>
      </c>
      <c r="F41" s="44">
        <v>132115642.19</v>
      </c>
      <c r="G41" s="44">
        <v>118690904.19</v>
      </c>
      <c r="H41" s="44">
        <v>13424738</v>
      </c>
      <c r="I41" s="44">
        <v>1536264</v>
      </c>
      <c r="J41" s="44">
        <v>142998246.99</v>
      </c>
      <c r="K41" s="44">
        <v>114162357.99</v>
      </c>
      <c r="L41" s="44">
        <v>126589867.3</v>
      </c>
      <c r="M41" s="44">
        <v>116828650.23</v>
      </c>
      <c r="N41" s="44">
        <v>9761217.07</v>
      </c>
      <c r="O41" s="44">
        <v>1173057.67</v>
      </c>
      <c r="P41" s="44">
        <v>135269444</v>
      </c>
      <c r="Q41" s="44">
        <v>110196550.66</v>
      </c>
      <c r="R41" s="44">
        <f t="shared" si="13"/>
        <v>95.81747111969285</v>
      </c>
      <c r="S41" s="44">
        <f t="shared" si="3"/>
        <v>98.43100533043467</v>
      </c>
      <c r="T41" s="44">
        <f t="shared" si="4"/>
        <v>72.71067092706018</v>
      </c>
      <c r="U41" s="44">
        <f t="shared" si="5"/>
        <v>76.35781805731307</v>
      </c>
      <c r="V41" s="44">
        <f t="shared" si="6"/>
        <v>94.59517640762373</v>
      </c>
      <c r="W41" s="44">
        <f t="shared" si="7"/>
        <v>96.52616904571349</v>
      </c>
      <c r="X41" s="44">
        <v>0</v>
      </c>
      <c r="Y41" s="44">
        <v>4954943.79</v>
      </c>
      <c r="Z41" s="44">
        <f aca="true" t="shared" si="14" ref="Z41:Z72">+G41-K41</f>
        <v>4528546.200000003</v>
      </c>
      <c r="AA41" s="44">
        <f aca="true" t="shared" si="15" ref="AA41:AA72">+M41-Q41</f>
        <v>6632099.570000008</v>
      </c>
      <c r="AB41" s="44">
        <f aca="true" t="shared" si="16" ref="AB41:AB72">+G41-K41+X41+Y41</f>
        <v>9483489.990000002</v>
      </c>
      <c r="AC41" s="44">
        <f aca="true" t="shared" si="17" ref="AC41:AC72">+M41-Q41+X41+Y41</f>
        <v>11587043.360000007</v>
      </c>
      <c r="AD41" s="44">
        <f aca="true" t="shared" si="18" ref="AD41:AD72">+IF(L41&lt;&gt;0,(M41+O41-Q41)/L41*100,0)</f>
        <v>6.165704575313991</v>
      </c>
    </row>
    <row r="42" spans="1:30" ht="13.5">
      <c r="A42" s="46" t="s">
        <v>64</v>
      </c>
      <c r="B42" s="46">
        <v>1005022</v>
      </c>
      <c r="C42" s="46"/>
      <c r="D42" s="46">
        <v>2</v>
      </c>
      <c r="E42" s="48" t="s">
        <v>95</v>
      </c>
      <c r="F42" s="44">
        <v>24652742.25</v>
      </c>
      <c r="G42" s="44">
        <v>22998499.22</v>
      </c>
      <c r="H42" s="44">
        <v>1654243.03</v>
      </c>
      <c r="I42" s="44">
        <v>217800</v>
      </c>
      <c r="J42" s="44">
        <v>27453513.38</v>
      </c>
      <c r="K42" s="44">
        <v>21953869.85</v>
      </c>
      <c r="L42" s="44">
        <v>24470404.9</v>
      </c>
      <c r="M42" s="44">
        <v>22867576.44</v>
      </c>
      <c r="N42" s="44">
        <v>1602828.46</v>
      </c>
      <c r="O42" s="44">
        <v>181582.41</v>
      </c>
      <c r="P42" s="44">
        <v>26672649.72</v>
      </c>
      <c r="Q42" s="44">
        <v>21205880.15</v>
      </c>
      <c r="R42" s="44">
        <f t="shared" si="13"/>
        <v>99.26037700734895</v>
      </c>
      <c r="S42" s="44">
        <f t="shared" si="3"/>
        <v>99.43073337634942</v>
      </c>
      <c r="T42" s="44">
        <f t="shared" si="4"/>
        <v>96.89195788843674</v>
      </c>
      <c r="U42" s="44">
        <f t="shared" si="5"/>
        <v>83.37117079889808</v>
      </c>
      <c r="V42" s="44">
        <f t="shared" si="6"/>
        <v>97.15568769216671</v>
      </c>
      <c r="W42" s="44">
        <f t="shared" si="7"/>
        <v>96.59290273145167</v>
      </c>
      <c r="X42" s="44">
        <v>0</v>
      </c>
      <c r="Y42" s="44">
        <v>0</v>
      </c>
      <c r="Z42" s="44">
        <f t="shared" si="14"/>
        <v>1044629.3699999973</v>
      </c>
      <c r="AA42" s="44">
        <f t="shared" si="15"/>
        <v>1661696.2900000028</v>
      </c>
      <c r="AB42" s="44">
        <f t="shared" si="16"/>
        <v>1044629.3699999973</v>
      </c>
      <c r="AC42" s="44">
        <f t="shared" si="17"/>
        <v>1661696.2900000028</v>
      </c>
      <c r="AD42" s="44">
        <f t="shared" si="18"/>
        <v>7.532685738273187</v>
      </c>
    </row>
    <row r="43" spans="1:30" ht="13.5">
      <c r="A43" s="46" t="s">
        <v>64</v>
      </c>
      <c r="B43" s="46">
        <v>1005032</v>
      </c>
      <c r="C43" s="46"/>
      <c r="D43" s="46">
        <v>2</v>
      </c>
      <c r="E43" s="48" t="s">
        <v>96</v>
      </c>
      <c r="F43" s="44">
        <v>11991112.36</v>
      </c>
      <c r="G43" s="44">
        <v>11745885.36</v>
      </c>
      <c r="H43" s="44">
        <v>245227</v>
      </c>
      <c r="I43" s="44">
        <v>4620</v>
      </c>
      <c r="J43" s="44">
        <v>13324564.59</v>
      </c>
      <c r="K43" s="44">
        <v>11347467.98</v>
      </c>
      <c r="L43" s="44">
        <v>11965544.58</v>
      </c>
      <c r="M43" s="44">
        <v>11720317.58</v>
      </c>
      <c r="N43" s="44">
        <v>245227</v>
      </c>
      <c r="O43" s="44">
        <v>4620</v>
      </c>
      <c r="P43" s="44">
        <v>12854704.79</v>
      </c>
      <c r="Q43" s="44">
        <v>10911384.77</v>
      </c>
      <c r="R43" s="44">
        <f t="shared" si="13"/>
        <v>99.78677724607695</v>
      </c>
      <c r="S43" s="44">
        <f t="shared" si="3"/>
        <v>99.78232564667225</v>
      </c>
      <c r="T43" s="44">
        <f t="shared" si="4"/>
        <v>100</v>
      </c>
      <c r="U43" s="44">
        <f t="shared" si="5"/>
        <v>100</v>
      </c>
      <c r="V43" s="44">
        <f t="shared" si="6"/>
        <v>96.47373242985645</v>
      </c>
      <c r="W43" s="44">
        <f t="shared" si="7"/>
        <v>96.1569998631536</v>
      </c>
      <c r="X43" s="44">
        <v>217891.25</v>
      </c>
      <c r="Y43" s="44">
        <v>436289.6</v>
      </c>
      <c r="Z43" s="44">
        <f t="shared" si="14"/>
        <v>398417.37999999896</v>
      </c>
      <c r="AA43" s="44">
        <f t="shared" si="15"/>
        <v>808932.8100000005</v>
      </c>
      <c r="AB43" s="44">
        <f t="shared" si="16"/>
        <v>1052598.229999999</v>
      </c>
      <c r="AC43" s="44">
        <f t="shared" si="17"/>
        <v>1463113.6600000006</v>
      </c>
      <c r="AD43" s="44">
        <f t="shared" si="18"/>
        <v>6.7991289870736535</v>
      </c>
    </row>
    <row r="44" spans="1:30" ht="13.5">
      <c r="A44" s="46" t="s">
        <v>64</v>
      </c>
      <c r="B44" s="46">
        <v>1005042</v>
      </c>
      <c r="C44" s="46"/>
      <c r="D44" s="46">
        <v>2</v>
      </c>
      <c r="E44" s="48" t="s">
        <v>97</v>
      </c>
      <c r="F44" s="44">
        <v>19266790.43</v>
      </c>
      <c r="G44" s="44">
        <v>19029733.85</v>
      </c>
      <c r="H44" s="44">
        <v>237056.58</v>
      </c>
      <c r="I44" s="44">
        <v>0</v>
      </c>
      <c r="J44" s="44">
        <v>20958165.43</v>
      </c>
      <c r="K44" s="44">
        <v>17913901.76</v>
      </c>
      <c r="L44" s="44">
        <v>19603077.96</v>
      </c>
      <c r="M44" s="44">
        <v>19425558.38</v>
      </c>
      <c r="N44" s="44">
        <v>177519.58</v>
      </c>
      <c r="O44" s="44">
        <v>0</v>
      </c>
      <c r="P44" s="44">
        <v>19508048.47</v>
      </c>
      <c r="Q44" s="44">
        <v>16939760.19</v>
      </c>
      <c r="R44" s="44">
        <f t="shared" si="13"/>
        <v>101.74542579482451</v>
      </c>
      <c r="S44" s="44">
        <f t="shared" si="3"/>
        <v>102.0800318760107</v>
      </c>
      <c r="T44" s="44">
        <f t="shared" si="4"/>
        <v>74.88489878661035</v>
      </c>
      <c r="U44" s="44">
        <f t="shared" si="5"/>
        <v>0</v>
      </c>
      <c r="V44" s="44">
        <f t="shared" si="6"/>
        <v>93.08089744379883</v>
      </c>
      <c r="W44" s="44">
        <f t="shared" si="7"/>
        <v>94.5620915920441</v>
      </c>
      <c r="X44" s="44">
        <v>2206923.81</v>
      </c>
      <c r="Y44" s="44">
        <v>162552.48</v>
      </c>
      <c r="Z44" s="44">
        <f t="shared" si="14"/>
        <v>1115832.0899999999</v>
      </c>
      <c r="AA44" s="44">
        <f t="shared" si="15"/>
        <v>2485798.1899999976</v>
      </c>
      <c r="AB44" s="44">
        <f t="shared" si="16"/>
        <v>3485308.38</v>
      </c>
      <c r="AC44" s="44">
        <f t="shared" si="17"/>
        <v>4855274.479999999</v>
      </c>
      <c r="AD44" s="44">
        <f t="shared" si="18"/>
        <v>12.680652472393664</v>
      </c>
    </row>
    <row r="45" spans="1:30" ht="13.5">
      <c r="A45" s="46" t="s">
        <v>64</v>
      </c>
      <c r="B45" s="46">
        <v>1005052</v>
      </c>
      <c r="C45" s="46"/>
      <c r="D45" s="46">
        <v>2</v>
      </c>
      <c r="E45" s="48" t="s">
        <v>98</v>
      </c>
      <c r="F45" s="44">
        <v>14184451.19</v>
      </c>
      <c r="G45" s="44">
        <v>13838994.43</v>
      </c>
      <c r="H45" s="44">
        <v>345456.76</v>
      </c>
      <c r="I45" s="44">
        <v>20000</v>
      </c>
      <c r="J45" s="44">
        <v>16902406.19</v>
      </c>
      <c r="K45" s="44">
        <v>13197707.19</v>
      </c>
      <c r="L45" s="44">
        <v>14228923.42</v>
      </c>
      <c r="M45" s="44">
        <v>13903466.66</v>
      </c>
      <c r="N45" s="44">
        <v>325456.76</v>
      </c>
      <c r="O45" s="44">
        <v>0</v>
      </c>
      <c r="P45" s="44">
        <v>16007004.65</v>
      </c>
      <c r="Q45" s="44">
        <v>12684105.35</v>
      </c>
      <c r="R45" s="44">
        <f t="shared" si="13"/>
        <v>100.31352802730467</v>
      </c>
      <c r="S45" s="44">
        <f t="shared" si="3"/>
        <v>100.46587366102437</v>
      </c>
      <c r="T45" s="44">
        <f t="shared" si="4"/>
        <v>94.21056342912496</v>
      </c>
      <c r="U45" s="44">
        <f t="shared" si="5"/>
        <v>0</v>
      </c>
      <c r="V45" s="44">
        <f t="shared" si="6"/>
        <v>94.70252028063466</v>
      </c>
      <c r="W45" s="44">
        <f t="shared" si="7"/>
        <v>96.10840100779657</v>
      </c>
      <c r="X45" s="44">
        <v>1567935.48</v>
      </c>
      <c r="Y45" s="44">
        <v>234937</v>
      </c>
      <c r="Z45" s="44">
        <f t="shared" si="14"/>
        <v>641287.2400000002</v>
      </c>
      <c r="AA45" s="44">
        <f t="shared" si="15"/>
        <v>1219361.3100000005</v>
      </c>
      <c r="AB45" s="44">
        <f t="shared" si="16"/>
        <v>2444159.72</v>
      </c>
      <c r="AC45" s="44">
        <f t="shared" si="17"/>
        <v>3022233.7900000005</v>
      </c>
      <c r="AD45" s="44">
        <f t="shared" si="18"/>
        <v>8.56959640590996</v>
      </c>
    </row>
    <row r="46" spans="1:30" ht="13.5">
      <c r="A46" s="46" t="s">
        <v>64</v>
      </c>
      <c r="B46" s="46">
        <v>1005062</v>
      </c>
      <c r="C46" s="46"/>
      <c r="D46" s="46">
        <v>2</v>
      </c>
      <c r="E46" s="48" t="s">
        <v>99</v>
      </c>
      <c r="F46" s="44">
        <v>17415758.49</v>
      </c>
      <c r="G46" s="44">
        <v>16300349.12</v>
      </c>
      <c r="H46" s="44">
        <v>1115409.37</v>
      </c>
      <c r="I46" s="44">
        <v>0</v>
      </c>
      <c r="J46" s="44">
        <v>17170758.49</v>
      </c>
      <c r="K46" s="44">
        <v>15390696.28</v>
      </c>
      <c r="L46" s="44">
        <v>17424882.79</v>
      </c>
      <c r="M46" s="44">
        <v>16309473.8</v>
      </c>
      <c r="N46" s="44">
        <v>1115408.99</v>
      </c>
      <c r="O46" s="44">
        <v>0</v>
      </c>
      <c r="P46" s="44">
        <v>16623316.61</v>
      </c>
      <c r="Q46" s="44">
        <v>14907052.35</v>
      </c>
      <c r="R46" s="44">
        <f t="shared" si="13"/>
        <v>100.05239105724417</v>
      </c>
      <c r="S46" s="44">
        <f t="shared" si="3"/>
        <v>100.0559784329331</v>
      </c>
      <c r="T46" s="44">
        <f t="shared" si="4"/>
        <v>99.99996593179058</v>
      </c>
      <c r="U46" s="44">
        <f t="shared" si="5"/>
        <v>0</v>
      </c>
      <c r="V46" s="44">
        <f t="shared" si="6"/>
        <v>96.8117781149923</v>
      </c>
      <c r="W46" s="44">
        <f t="shared" si="7"/>
        <v>96.85755653154894</v>
      </c>
      <c r="X46" s="44">
        <v>0</v>
      </c>
      <c r="Y46" s="44">
        <v>212783.75</v>
      </c>
      <c r="Z46" s="44">
        <f t="shared" si="14"/>
        <v>909652.8399999999</v>
      </c>
      <c r="AA46" s="44">
        <f t="shared" si="15"/>
        <v>1402421.4500000011</v>
      </c>
      <c r="AB46" s="44">
        <f t="shared" si="16"/>
        <v>1122436.5899999999</v>
      </c>
      <c r="AC46" s="44">
        <f t="shared" si="17"/>
        <v>1615205.2000000011</v>
      </c>
      <c r="AD46" s="44">
        <f t="shared" si="18"/>
        <v>8.048383836503277</v>
      </c>
    </row>
    <row r="47" spans="1:30" ht="13.5">
      <c r="A47" s="46" t="s">
        <v>64</v>
      </c>
      <c r="B47" s="46">
        <v>1005072</v>
      </c>
      <c r="C47" s="46"/>
      <c r="D47" s="46">
        <v>2</v>
      </c>
      <c r="E47" s="48" t="s">
        <v>94</v>
      </c>
      <c r="F47" s="44">
        <v>32943941.18</v>
      </c>
      <c r="G47" s="44">
        <v>31337123.22</v>
      </c>
      <c r="H47" s="44">
        <v>1606817.96</v>
      </c>
      <c r="I47" s="44">
        <v>600000</v>
      </c>
      <c r="J47" s="44">
        <v>37454825.3</v>
      </c>
      <c r="K47" s="44">
        <v>29054821.94</v>
      </c>
      <c r="L47" s="44">
        <v>32754146.41</v>
      </c>
      <c r="M47" s="44">
        <v>31373506.29</v>
      </c>
      <c r="N47" s="44">
        <v>1380640.12</v>
      </c>
      <c r="O47" s="44">
        <v>373822.16</v>
      </c>
      <c r="P47" s="44">
        <v>31263460.64</v>
      </c>
      <c r="Q47" s="44">
        <v>27542703.94</v>
      </c>
      <c r="R47" s="44">
        <f t="shared" si="13"/>
        <v>99.42388565787259</v>
      </c>
      <c r="S47" s="44">
        <f t="shared" si="3"/>
        <v>100.11610213785285</v>
      </c>
      <c r="T47" s="44">
        <f t="shared" si="4"/>
        <v>85.92386657166816</v>
      </c>
      <c r="U47" s="44">
        <f t="shared" si="5"/>
        <v>62.303693333333335</v>
      </c>
      <c r="V47" s="44">
        <f t="shared" si="6"/>
        <v>83.46978096838167</v>
      </c>
      <c r="W47" s="44">
        <f t="shared" si="7"/>
        <v>94.79563838621135</v>
      </c>
      <c r="X47" s="44">
        <v>1596127.37</v>
      </c>
      <c r="Y47" s="44">
        <v>1614044.4</v>
      </c>
      <c r="Z47" s="44">
        <f t="shared" si="14"/>
        <v>2282301.2799999975</v>
      </c>
      <c r="AA47" s="44">
        <f t="shared" si="15"/>
        <v>3830802.3499999978</v>
      </c>
      <c r="AB47" s="44">
        <f t="shared" si="16"/>
        <v>5492473.049999997</v>
      </c>
      <c r="AC47" s="44">
        <f t="shared" si="17"/>
        <v>7040974.119999997</v>
      </c>
      <c r="AD47" s="44">
        <f t="shared" si="18"/>
        <v>12.83692286579114</v>
      </c>
    </row>
    <row r="48" spans="1:30" ht="13.5">
      <c r="A48" s="46" t="s">
        <v>64</v>
      </c>
      <c r="B48" s="46">
        <v>1005082</v>
      </c>
      <c r="C48" s="46"/>
      <c r="D48" s="46">
        <v>2</v>
      </c>
      <c r="E48" s="48" t="s">
        <v>100</v>
      </c>
      <c r="F48" s="44">
        <v>27634848.73</v>
      </c>
      <c r="G48" s="44">
        <v>26488120.41</v>
      </c>
      <c r="H48" s="44">
        <v>1146728.32</v>
      </c>
      <c r="I48" s="44">
        <v>180000</v>
      </c>
      <c r="J48" s="44">
        <v>29126480.73</v>
      </c>
      <c r="K48" s="44">
        <v>25273713.95</v>
      </c>
      <c r="L48" s="44">
        <v>28049267.83</v>
      </c>
      <c r="M48" s="44">
        <v>27065865.52</v>
      </c>
      <c r="N48" s="44">
        <v>983402.31</v>
      </c>
      <c r="O48" s="44">
        <v>16850.8</v>
      </c>
      <c r="P48" s="44">
        <v>27116616.1</v>
      </c>
      <c r="Q48" s="44">
        <v>23877440.06</v>
      </c>
      <c r="R48" s="44">
        <f t="shared" si="13"/>
        <v>101.49962499903286</v>
      </c>
      <c r="S48" s="44">
        <f t="shared" si="3"/>
        <v>102.18114800543523</v>
      </c>
      <c r="T48" s="44">
        <f t="shared" si="4"/>
        <v>85.75721841420992</v>
      </c>
      <c r="U48" s="44">
        <f t="shared" si="5"/>
        <v>9.361555555555555</v>
      </c>
      <c r="V48" s="44">
        <f t="shared" si="6"/>
        <v>93.09952805959884</v>
      </c>
      <c r="W48" s="44">
        <f t="shared" si="7"/>
        <v>94.47539094269126</v>
      </c>
      <c r="X48" s="44">
        <v>369948.62</v>
      </c>
      <c r="Y48" s="44">
        <v>1921684.23</v>
      </c>
      <c r="Z48" s="44">
        <f t="shared" si="14"/>
        <v>1214406.460000001</v>
      </c>
      <c r="AA48" s="44">
        <f t="shared" si="15"/>
        <v>3188425.460000001</v>
      </c>
      <c r="AB48" s="44">
        <f t="shared" si="16"/>
        <v>3506039.310000001</v>
      </c>
      <c r="AC48" s="44">
        <f t="shared" si="17"/>
        <v>5480058.3100000005</v>
      </c>
      <c r="AD48" s="44">
        <f t="shared" si="18"/>
        <v>11.427308118794492</v>
      </c>
    </row>
    <row r="49" spans="1:30" ht="13.5">
      <c r="A49" s="46" t="s">
        <v>64</v>
      </c>
      <c r="B49" s="46">
        <v>1005092</v>
      </c>
      <c r="C49" s="46"/>
      <c r="D49" s="46">
        <v>2</v>
      </c>
      <c r="E49" s="48" t="s">
        <v>101</v>
      </c>
      <c r="F49" s="44">
        <v>35603701.79</v>
      </c>
      <c r="G49" s="44">
        <v>34897240.17</v>
      </c>
      <c r="H49" s="44">
        <v>706461.62</v>
      </c>
      <c r="I49" s="44">
        <v>461495</v>
      </c>
      <c r="J49" s="44">
        <v>39044302.6</v>
      </c>
      <c r="K49" s="44">
        <v>33450813</v>
      </c>
      <c r="L49" s="44">
        <v>36109402.38</v>
      </c>
      <c r="M49" s="44">
        <v>35460405.77</v>
      </c>
      <c r="N49" s="44">
        <v>648996.61</v>
      </c>
      <c r="O49" s="44">
        <v>461495.99</v>
      </c>
      <c r="P49" s="44">
        <v>37438235.09</v>
      </c>
      <c r="Q49" s="44">
        <v>32353256.87</v>
      </c>
      <c r="R49" s="44">
        <f t="shared" si="13"/>
        <v>101.42035958222198</v>
      </c>
      <c r="S49" s="44">
        <f t="shared" si="3"/>
        <v>101.61378262939009</v>
      </c>
      <c r="T49" s="44">
        <f t="shared" si="4"/>
        <v>91.86579873935685</v>
      </c>
      <c r="U49" s="44">
        <f t="shared" si="5"/>
        <v>100.00021452020064</v>
      </c>
      <c r="V49" s="44">
        <f t="shared" si="6"/>
        <v>95.88655090999116</v>
      </c>
      <c r="W49" s="44">
        <f t="shared" si="7"/>
        <v>96.71889550188213</v>
      </c>
      <c r="X49" s="44">
        <v>490727.12</v>
      </c>
      <c r="Y49" s="44">
        <v>866028.12</v>
      </c>
      <c r="Z49" s="44">
        <f t="shared" si="14"/>
        <v>1446427.1700000018</v>
      </c>
      <c r="AA49" s="44">
        <f t="shared" si="15"/>
        <v>3107148.9000000022</v>
      </c>
      <c r="AB49" s="44">
        <f t="shared" si="16"/>
        <v>2803182.410000002</v>
      </c>
      <c r="AC49" s="44">
        <f t="shared" si="17"/>
        <v>4463904.140000002</v>
      </c>
      <c r="AD49" s="44">
        <f t="shared" si="18"/>
        <v>9.882868878429784</v>
      </c>
    </row>
    <row r="50" spans="1:30" ht="13.5">
      <c r="A50" s="46" t="s">
        <v>64</v>
      </c>
      <c r="B50" s="46">
        <v>1005102</v>
      </c>
      <c r="C50" s="46"/>
      <c r="D50" s="46">
        <v>2</v>
      </c>
      <c r="E50" s="48" t="s">
        <v>102</v>
      </c>
      <c r="F50" s="44">
        <v>22307171.38</v>
      </c>
      <c r="G50" s="44">
        <v>20726647.53</v>
      </c>
      <c r="H50" s="44">
        <v>1580523.85</v>
      </c>
      <c r="I50" s="44">
        <v>300000</v>
      </c>
      <c r="J50" s="44">
        <v>22664171.38</v>
      </c>
      <c r="K50" s="44">
        <v>19734274.38</v>
      </c>
      <c r="L50" s="44">
        <v>22209697.73</v>
      </c>
      <c r="M50" s="44">
        <v>20781152.2</v>
      </c>
      <c r="N50" s="44">
        <v>1428545.53</v>
      </c>
      <c r="O50" s="44">
        <v>147820</v>
      </c>
      <c r="P50" s="44">
        <v>21383354.12</v>
      </c>
      <c r="Q50" s="44">
        <v>19210421.16</v>
      </c>
      <c r="R50" s="44">
        <f t="shared" si="13"/>
        <v>99.56303895128814</v>
      </c>
      <c r="S50" s="44">
        <f t="shared" si="3"/>
        <v>100.26296905913563</v>
      </c>
      <c r="T50" s="44">
        <f t="shared" si="4"/>
        <v>90.38430707641646</v>
      </c>
      <c r="U50" s="44">
        <f t="shared" si="5"/>
        <v>49.27333333333333</v>
      </c>
      <c r="V50" s="44">
        <f t="shared" si="6"/>
        <v>94.34871348912294</v>
      </c>
      <c r="W50" s="44">
        <f t="shared" si="7"/>
        <v>97.34546500209349</v>
      </c>
      <c r="X50" s="44">
        <v>742000</v>
      </c>
      <c r="Y50" s="44">
        <v>400000</v>
      </c>
      <c r="Z50" s="44">
        <f t="shared" si="14"/>
        <v>992373.1500000022</v>
      </c>
      <c r="AA50" s="44">
        <f t="shared" si="15"/>
        <v>1570731.039999999</v>
      </c>
      <c r="AB50" s="44">
        <f t="shared" si="16"/>
        <v>2134373.1500000022</v>
      </c>
      <c r="AC50" s="44">
        <f t="shared" si="17"/>
        <v>2712731.039999999</v>
      </c>
      <c r="AD50" s="44">
        <f t="shared" si="18"/>
        <v>7.737840743679492</v>
      </c>
    </row>
    <row r="51" spans="1:30" ht="13.5">
      <c r="A51" s="46" t="s">
        <v>64</v>
      </c>
      <c r="B51" s="46">
        <v>1006022</v>
      </c>
      <c r="C51" s="46"/>
      <c r="D51" s="46">
        <v>2</v>
      </c>
      <c r="E51" s="48" t="s">
        <v>103</v>
      </c>
      <c r="F51" s="44">
        <v>60352009.78</v>
      </c>
      <c r="G51" s="44">
        <v>49146882.61</v>
      </c>
      <c r="H51" s="44">
        <v>11205127.17</v>
      </c>
      <c r="I51" s="44">
        <v>1100000</v>
      </c>
      <c r="J51" s="44">
        <v>71310009.78</v>
      </c>
      <c r="K51" s="44">
        <v>44576070.15</v>
      </c>
      <c r="L51" s="44">
        <v>55871220.31</v>
      </c>
      <c r="M51" s="44">
        <v>50966224.07</v>
      </c>
      <c r="N51" s="44">
        <v>4904996.24</v>
      </c>
      <c r="O51" s="44">
        <v>1110695.48</v>
      </c>
      <c r="P51" s="44">
        <v>62553409.57</v>
      </c>
      <c r="Q51" s="44">
        <v>42850619.76</v>
      </c>
      <c r="R51" s="44">
        <f t="shared" si="13"/>
        <v>92.57557538459162</v>
      </c>
      <c r="S51" s="44">
        <f t="shared" si="3"/>
        <v>103.7018450884</v>
      </c>
      <c r="T51" s="44">
        <f t="shared" si="4"/>
        <v>43.77457003015879</v>
      </c>
      <c r="U51" s="44">
        <f t="shared" si="5"/>
        <v>100.97231636363637</v>
      </c>
      <c r="V51" s="44">
        <f t="shared" si="6"/>
        <v>87.72037721350037</v>
      </c>
      <c r="W51" s="44">
        <f t="shared" si="7"/>
        <v>96.12920029918787</v>
      </c>
      <c r="X51" s="44">
        <v>1518934.94</v>
      </c>
      <c r="Y51" s="44">
        <v>3279607</v>
      </c>
      <c r="Z51" s="44">
        <f t="shared" si="14"/>
        <v>4570812.460000001</v>
      </c>
      <c r="AA51" s="44">
        <f t="shared" si="15"/>
        <v>8115604.310000002</v>
      </c>
      <c r="AB51" s="44">
        <f t="shared" si="16"/>
        <v>9369354.4</v>
      </c>
      <c r="AC51" s="44">
        <f t="shared" si="17"/>
        <v>12914146.250000002</v>
      </c>
      <c r="AD51" s="44">
        <f t="shared" si="18"/>
        <v>16.51351042416492</v>
      </c>
    </row>
    <row r="52" spans="1:30" ht="13.5">
      <c r="A52" s="46" t="s">
        <v>64</v>
      </c>
      <c r="B52" s="46">
        <v>1006032</v>
      </c>
      <c r="C52" s="46"/>
      <c r="D52" s="46">
        <v>2</v>
      </c>
      <c r="E52" s="48" t="s">
        <v>104</v>
      </c>
      <c r="F52" s="44">
        <v>30619264.1</v>
      </c>
      <c r="G52" s="44">
        <v>26979055.65</v>
      </c>
      <c r="H52" s="44">
        <v>3640208.45</v>
      </c>
      <c r="I52" s="44">
        <v>3106609</v>
      </c>
      <c r="J52" s="44">
        <v>29792027.1</v>
      </c>
      <c r="K52" s="44">
        <v>25613795.98</v>
      </c>
      <c r="L52" s="44">
        <v>31263115.81</v>
      </c>
      <c r="M52" s="44">
        <v>27518144.86</v>
      </c>
      <c r="N52" s="44">
        <v>3744970.95</v>
      </c>
      <c r="O52" s="44">
        <v>3143990.2</v>
      </c>
      <c r="P52" s="44">
        <v>27708009.03</v>
      </c>
      <c r="Q52" s="44">
        <v>24580623.56</v>
      </c>
      <c r="R52" s="44">
        <f t="shared" si="13"/>
        <v>102.10276676767027</v>
      </c>
      <c r="S52" s="44">
        <f t="shared" si="3"/>
        <v>101.99817672269045</v>
      </c>
      <c r="T52" s="44">
        <f t="shared" si="4"/>
        <v>102.87792585064737</v>
      </c>
      <c r="U52" s="44">
        <f t="shared" si="5"/>
        <v>101.203279846289</v>
      </c>
      <c r="V52" s="44">
        <f t="shared" si="6"/>
        <v>93.00477922161933</v>
      </c>
      <c r="W52" s="44">
        <f t="shared" si="7"/>
        <v>95.96634399365587</v>
      </c>
      <c r="X52" s="44">
        <v>0</v>
      </c>
      <c r="Y52" s="44">
        <v>2674945.56</v>
      </c>
      <c r="Z52" s="44">
        <f t="shared" si="14"/>
        <v>1365259.669999998</v>
      </c>
      <c r="AA52" s="44">
        <f t="shared" si="15"/>
        <v>2937521.3000000007</v>
      </c>
      <c r="AB52" s="44">
        <f t="shared" si="16"/>
        <v>4040205.229999998</v>
      </c>
      <c r="AC52" s="44">
        <f t="shared" si="17"/>
        <v>5612466.860000001</v>
      </c>
      <c r="AD52" s="44">
        <f t="shared" si="18"/>
        <v>19.45267239823464</v>
      </c>
    </row>
    <row r="53" spans="1:30" ht="13.5">
      <c r="A53" s="46" t="s">
        <v>64</v>
      </c>
      <c r="B53" s="46">
        <v>1006073</v>
      </c>
      <c r="C53" s="46"/>
      <c r="D53" s="46">
        <v>3</v>
      </c>
      <c r="E53" s="48" t="s">
        <v>105</v>
      </c>
      <c r="F53" s="44">
        <v>116521956.19</v>
      </c>
      <c r="G53" s="44">
        <v>88831605.24</v>
      </c>
      <c r="H53" s="44">
        <v>27690350.95</v>
      </c>
      <c r="I53" s="44">
        <v>5383177.4</v>
      </c>
      <c r="J53" s="44">
        <v>141029832.14</v>
      </c>
      <c r="K53" s="44">
        <v>79228812</v>
      </c>
      <c r="L53" s="44">
        <v>100819636.77</v>
      </c>
      <c r="M53" s="44">
        <v>88507908.23</v>
      </c>
      <c r="N53" s="44">
        <v>12311728.54</v>
      </c>
      <c r="O53" s="44">
        <v>5260202.49</v>
      </c>
      <c r="P53" s="44">
        <v>124355509.44</v>
      </c>
      <c r="Q53" s="44">
        <v>75403433.69</v>
      </c>
      <c r="R53" s="44">
        <f t="shared" si="13"/>
        <v>86.52415395910802</v>
      </c>
      <c r="S53" s="44">
        <f t="shared" si="3"/>
        <v>99.63560603331952</v>
      </c>
      <c r="T53" s="44">
        <f t="shared" si="4"/>
        <v>44.46216143027974</v>
      </c>
      <c r="U53" s="44">
        <f t="shared" si="5"/>
        <v>97.71557017608224</v>
      </c>
      <c r="V53" s="44">
        <f t="shared" si="6"/>
        <v>88.17674073138836</v>
      </c>
      <c r="W53" s="44">
        <f t="shared" si="7"/>
        <v>95.17173334619734</v>
      </c>
      <c r="X53" s="44">
        <v>0</v>
      </c>
      <c r="Y53" s="44">
        <v>2251172.69</v>
      </c>
      <c r="Z53" s="44">
        <f t="shared" si="14"/>
        <v>9602793.239999995</v>
      </c>
      <c r="AA53" s="44">
        <f t="shared" si="15"/>
        <v>13104474.540000007</v>
      </c>
      <c r="AB53" s="44">
        <f t="shared" si="16"/>
        <v>11853965.929999994</v>
      </c>
      <c r="AC53" s="44">
        <f t="shared" si="17"/>
        <v>15355647.230000006</v>
      </c>
      <c r="AD53" s="44">
        <f t="shared" si="18"/>
        <v>18.215377101482094</v>
      </c>
    </row>
    <row r="54" spans="1:30" ht="13.5">
      <c r="A54" s="46" t="s">
        <v>64</v>
      </c>
      <c r="B54" s="46">
        <v>1006082</v>
      </c>
      <c r="C54" s="46"/>
      <c r="D54" s="46">
        <v>2</v>
      </c>
      <c r="E54" s="48" t="s">
        <v>106</v>
      </c>
      <c r="F54" s="44">
        <v>30318245.51</v>
      </c>
      <c r="G54" s="44">
        <v>26846349.38</v>
      </c>
      <c r="H54" s="44">
        <v>3471896.13</v>
      </c>
      <c r="I54" s="44">
        <v>16662</v>
      </c>
      <c r="J54" s="44">
        <v>40462583.4</v>
      </c>
      <c r="K54" s="44">
        <v>22632580.82</v>
      </c>
      <c r="L54" s="44">
        <v>31005226.76</v>
      </c>
      <c r="M54" s="44">
        <v>28091608.03</v>
      </c>
      <c r="N54" s="44">
        <v>2913618.73</v>
      </c>
      <c r="O54" s="44">
        <v>11226.33</v>
      </c>
      <c r="P54" s="44">
        <v>37292254.64</v>
      </c>
      <c r="Q54" s="44">
        <v>20801754.68</v>
      </c>
      <c r="R54" s="44">
        <f t="shared" si="13"/>
        <v>102.2659004122564</v>
      </c>
      <c r="S54" s="44">
        <f t="shared" si="3"/>
        <v>104.63846548509757</v>
      </c>
      <c r="T54" s="44">
        <f t="shared" si="4"/>
        <v>83.92010074333646</v>
      </c>
      <c r="U54" s="44">
        <f t="shared" si="5"/>
        <v>67.3768455167447</v>
      </c>
      <c r="V54" s="44">
        <f t="shared" si="6"/>
        <v>92.16478906287531</v>
      </c>
      <c r="W54" s="44">
        <f t="shared" si="7"/>
        <v>91.91066120757147</v>
      </c>
      <c r="X54" s="44">
        <v>4288916.07</v>
      </c>
      <c r="Y54" s="44">
        <v>1233332</v>
      </c>
      <c r="Z54" s="44">
        <f t="shared" si="14"/>
        <v>4213768.559999999</v>
      </c>
      <c r="AA54" s="44">
        <f t="shared" si="15"/>
        <v>7289853.3500000015</v>
      </c>
      <c r="AB54" s="44">
        <f t="shared" si="16"/>
        <v>9736016.629999999</v>
      </c>
      <c r="AC54" s="44">
        <f t="shared" si="17"/>
        <v>12812101.420000002</v>
      </c>
      <c r="AD54" s="44">
        <f t="shared" si="18"/>
        <v>23.547899638067342</v>
      </c>
    </row>
    <row r="55" spans="1:30" ht="13.5">
      <c r="A55" s="46" t="s">
        <v>64</v>
      </c>
      <c r="B55" s="46">
        <v>1006103</v>
      </c>
      <c r="C55" s="46"/>
      <c r="D55" s="46">
        <v>3</v>
      </c>
      <c r="E55" s="48" t="s">
        <v>107</v>
      </c>
      <c r="F55" s="44">
        <v>59084596.94</v>
      </c>
      <c r="G55" s="44">
        <v>56166106.67</v>
      </c>
      <c r="H55" s="44">
        <v>2918490.27</v>
      </c>
      <c r="I55" s="44">
        <v>128456</v>
      </c>
      <c r="J55" s="44">
        <v>82139583.94</v>
      </c>
      <c r="K55" s="44">
        <v>51100286.94</v>
      </c>
      <c r="L55" s="44">
        <v>60928458.03</v>
      </c>
      <c r="M55" s="44">
        <v>58108744.46</v>
      </c>
      <c r="N55" s="44">
        <v>2819713.57</v>
      </c>
      <c r="O55" s="44">
        <v>168780.48</v>
      </c>
      <c r="P55" s="44">
        <v>76829881.92</v>
      </c>
      <c r="Q55" s="44">
        <v>46403227.09</v>
      </c>
      <c r="R55" s="44">
        <f t="shared" si="13"/>
        <v>103.12071366395617</v>
      </c>
      <c r="S55" s="44">
        <f t="shared" si="3"/>
        <v>103.45873678126532</v>
      </c>
      <c r="T55" s="44">
        <f t="shared" si="4"/>
        <v>96.61548640352328</v>
      </c>
      <c r="U55" s="44">
        <f t="shared" si="5"/>
        <v>131.39166718565113</v>
      </c>
      <c r="V55" s="44">
        <f t="shared" si="6"/>
        <v>93.53575734705628</v>
      </c>
      <c r="W55" s="44">
        <f t="shared" si="7"/>
        <v>90.80815366944005</v>
      </c>
      <c r="X55" s="44">
        <v>11530989.25</v>
      </c>
      <c r="Y55" s="44">
        <v>2309638</v>
      </c>
      <c r="Z55" s="44">
        <f t="shared" si="14"/>
        <v>5065819.730000004</v>
      </c>
      <c r="AA55" s="44">
        <f t="shared" si="15"/>
        <v>11705517.369999997</v>
      </c>
      <c r="AB55" s="44">
        <f t="shared" si="16"/>
        <v>18906446.980000004</v>
      </c>
      <c r="AC55" s="44">
        <f t="shared" si="17"/>
        <v>25546144.619999997</v>
      </c>
      <c r="AD55" s="44">
        <f t="shared" si="18"/>
        <v>19.488919027219296</v>
      </c>
    </row>
    <row r="56" spans="1:30" ht="13.5">
      <c r="A56" s="46" t="s">
        <v>64</v>
      </c>
      <c r="B56" s="46">
        <v>1006113</v>
      </c>
      <c r="C56" s="46"/>
      <c r="D56" s="46">
        <v>3</v>
      </c>
      <c r="E56" s="48" t="s">
        <v>108</v>
      </c>
      <c r="F56" s="44">
        <v>59671150.19</v>
      </c>
      <c r="G56" s="44">
        <v>54488545.04</v>
      </c>
      <c r="H56" s="44">
        <v>5182605.15</v>
      </c>
      <c r="I56" s="44">
        <v>2417091</v>
      </c>
      <c r="J56" s="44">
        <v>60635538.73</v>
      </c>
      <c r="K56" s="44">
        <v>53644262.36</v>
      </c>
      <c r="L56" s="44">
        <v>58439179.31</v>
      </c>
      <c r="M56" s="44">
        <v>54963360.24</v>
      </c>
      <c r="N56" s="44">
        <v>3475819.07</v>
      </c>
      <c r="O56" s="44">
        <v>1282507.98</v>
      </c>
      <c r="P56" s="44">
        <v>56804111.57</v>
      </c>
      <c r="Q56" s="44">
        <v>50917549.21</v>
      </c>
      <c r="R56" s="44">
        <f t="shared" si="13"/>
        <v>97.93539947516136</v>
      </c>
      <c r="S56" s="44">
        <f t="shared" si="3"/>
        <v>100.87140370448768</v>
      </c>
      <c r="T56" s="44">
        <f t="shared" si="4"/>
        <v>67.0670245831867</v>
      </c>
      <c r="U56" s="44">
        <f t="shared" si="5"/>
        <v>53.05997912366559</v>
      </c>
      <c r="V56" s="44">
        <f t="shared" si="6"/>
        <v>93.68121857206431</v>
      </c>
      <c r="W56" s="44">
        <f t="shared" si="7"/>
        <v>94.91704605480197</v>
      </c>
      <c r="X56" s="44">
        <v>0</v>
      </c>
      <c r="Y56" s="44">
        <v>4697354.57</v>
      </c>
      <c r="Z56" s="44">
        <f t="shared" si="14"/>
        <v>844282.6799999997</v>
      </c>
      <c r="AA56" s="44">
        <f t="shared" si="15"/>
        <v>4045811.030000001</v>
      </c>
      <c r="AB56" s="44">
        <f t="shared" si="16"/>
        <v>5541637.25</v>
      </c>
      <c r="AC56" s="44">
        <f t="shared" si="17"/>
        <v>8743165.600000001</v>
      </c>
      <c r="AD56" s="44">
        <f t="shared" si="18"/>
        <v>9.117717040027333</v>
      </c>
    </row>
    <row r="57" spans="1:30" ht="13.5">
      <c r="A57" s="46" t="s">
        <v>64</v>
      </c>
      <c r="B57" s="46">
        <v>1007012</v>
      </c>
      <c r="C57" s="46"/>
      <c r="D57" s="46">
        <v>2</v>
      </c>
      <c r="E57" s="48" t="s">
        <v>109</v>
      </c>
      <c r="F57" s="44">
        <v>25388678.38</v>
      </c>
      <c r="G57" s="44">
        <v>24146560.9</v>
      </c>
      <c r="H57" s="44">
        <v>1242117.48</v>
      </c>
      <c r="I57" s="44">
        <v>0</v>
      </c>
      <c r="J57" s="44">
        <v>26958177.12</v>
      </c>
      <c r="K57" s="44">
        <v>23238450.12</v>
      </c>
      <c r="L57" s="44">
        <v>25831628.28</v>
      </c>
      <c r="M57" s="44">
        <v>24548921.7</v>
      </c>
      <c r="N57" s="44">
        <v>1282706.58</v>
      </c>
      <c r="O57" s="44">
        <v>0</v>
      </c>
      <c r="P57" s="44">
        <v>26293154.77</v>
      </c>
      <c r="Q57" s="44">
        <v>22636713.65</v>
      </c>
      <c r="R57" s="44">
        <f t="shared" si="13"/>
        <v>101.74467490339684</v>
      </c>
      <c r="S57" s="44">
        <f t="shared" si="3"/>
        <v>101.6663275638561</v>
      </c>
      <c r="T57" s="44">
        <f t="shared" si="4"/>
        <v>103.26773438531758</v>
      </c>
      <c r="U57" s="44">
        <f t="shared" si="5"/>
        <v>0</v>
      </c>
      <c r="V57" s="44">
        <f t="shared" si="6"/>
        <v>97.53313309338476</v>
      </c>
      <c r="W57" s="44">
        <f t="shared" si="7"/>
        <v>97.41059981671445</v>
      </c>
      <c r="X57" s="44">
        <v>0</v>
      </c>
      <c r="Y57" s="44">
        <v>1103478.56</v>
      </c>
      <c r="Z57" s="44">
        <f t="shared" si="14"/>
        <v>908110.7799999975</v>
      </c>
      <c r="AA57" s="44">
        <f t="shared" si="15"/>
        <v>1912208.0500000007</v>
      </c>
      <c r="AB57" s="44">
        <f t="shared" si="16"/>
        <v>2011589.3399999975</v>
      </c>
      <c r="AC57" s="44">
        <f t="shared" si="17"/>
        <v>3015686.610000001</v>
      </c>
      <c r="AD57" s="44">
        <f t="shared" si="18"/>
        <v>7.402584263263487</v>
      </c>
    </row>
    <row r="58" spans="1:30" ht="13.5">
      <c r="A58" s="46" t="s">
        <v>64</v>
      </c>
      <c r="B58" s="46">
        <v>1007023</v>
      </c>
      <c r="C58" s="46"/>
      <c r="D58" s="46">
        <v>3</v>
      </c>
      <c r="E58" s="48" t="s">
        <v>110</v>
      </c>
      <c r="F58" s="44">
        <v>46953154.9</v>
      </c>
      <c r="G58" s="44">
        <v>42110202.78</v>
      </c>
      <c r="H58" s="44">
        <v>4842952.12</v>
      </c>
      <c r="I58" s="44">
        <v>0</v>
      </c>
      <c r="J58" s="44">
        <v>55098905.69</v>
      </c>
      <c r="K58" s="44">
        <v>39947820.94</v>
      </c>
      <c r="L58" s="44">
        <v>47216960.29</v>
      </c>
      <c r="M58" s="44">
        <v>42117996.63</v>
      </c>
      <c r="N58" s="44">
        <v>5098963.66</v>
      </c>
      <c r="O58" s="44">
        <v>0</v>
      </c>
      <c r="P58" s="44">
        <v>51763247.73</v>
      </c>
      <c r="Q58" s="44">
        <v>37701965.49</v>
      </c>
      <c r="R58" s="44">
        <f t="shared" si="13"/>
        <v>100.56184806018223</v>
      </c>
      <c r="S58" s="44">
        <f t="shared" si="3"/>
        <v>100.01850822243892</v>
      </c>
      <c r="T58" s="44">
        <f t="shared" si="4"/>
        <v>105.28627030902796</v>
      </c>
      <c r="U58" s="44">
        <f t="shared" si="5"/>
        <v>0</v>
      </c>
      <c r="V58" s="44">
        <f t="shared" si="6"/>
        <v>93.94605406726726</v>
      </c>
      <c r="W58" s="44">
        <f t="shared" si="7"/>
        <v>94.37802764417819</v>
      </c>
      <c r="X58" s="44">
        <v>2811274.43</v>
      </c>
      <c r="Y58" s="44">
        <v>3338000</v>
      </c>
      <c r="Z58" s="44">
        <f t="shared" si="14"/>
        <v>2162381.8400000036</v>
      </c>
      <c r="AA58" s="44">
        <f t="shared" si="15"/>
        <v>4416031.140000001</v>
      </c>
      <c r="AB58" s="44">
        <f t="shared" si="16"/>
        <v>8311656.270000003</v>
      </c>
      <c r="AC58" s="44">
        <f t="shared" si="17"/>
        <v>10565305.57</v>
      </c>
      <c r="AD58" s="44">
        <f t="shared" si="18"/>
        <v>9.352637511769823</v>
      </c>
    </row>
    <row r="59" spans="1:30" ht="13.5">
      <c r="A59" s="46" t="s">
        <v>64</v>
      </c>
      <c r="B59" s="46">
        <v>1007032</v>
      </c>
      <c r="C59" s="46"/>
      <c r="D59" s="46">
        <v>2</v>
      </c>
      <c r="E59" s="48" t="s">
        <v>111</v>
      </c>
      <c r="F59" s="44">
        <v>22286771.11</v>
      </c>
      <c r="G59" s="44">
        <v>20144699.12</v>
      </c>
      <c r="H59" s="44">
        <v>2142071.99</v>
      </c>
      <c r="I59" s="44">
        <v>144000</v>
      </c>
      <c r="J59" s="44">
        <v>22966938.1</v>
      </c>
      <c r="K59" s="44">
        <v>20385105.2</v>
      </c>
      <c r="L59" s="44">
        <v>21700150.49</v>
      </c>
      <c r="M59" s="44">
        <v>20279910.6</v>
      </c>
      <c r="N59" s="44">
        <v>1420239.89</v>
      </c>
      <c r="O59" s="44">
        <v>589</v>
      </c>
      <c r="P59" s="44">
        <v>21673982.45</v>
      </c>
      <c r="Q59" s="44">
        <v>19703686.33</v>
      </c>
      <c r="R59" s="44">
        <f t="shared" si="13"/>
        <v>97.36785280781753</v>
      </c>
      <c r="S59" s="44">
        <f t="shared" si="3"/>
        <v>100.67120128821263</v>
      </c>
      <c r="T59" s="44">
        <f t="shared" si="4"/>
        <v>66.3021549523179</v>
      </c>
      <c r="U59" s="44">
        <f t="shared" si="5"/>
        <v>0.40902777777777777</v>
      </c>
      <c r="V59" s="44">
        <f t="shared" si="6"/>
        <v>94.37036123679019</v>
      </c>
      <c r="W59" s="44">
        <f t="shared" si="7"/>
        <v>96.65727077042506</v>
      </c>
      <c r="X59" s="44">
        <v>0</v>
      </c>
      <c r="Y59" s="44">
        <v>1460247.29</v>
      </c>
      <c r="Z59" s="44">
        <f t="shared" si="14"/>
        <v>-240406.0799999982</v>
      </c>
      <c r="AA59" s="44">
        <f t="shared" si="15"/>
        <v>576224.2700000033</v>
      </c>
      <c r="AB59" s="44">
        <f t="shared" si="16"/>
        <v>1219841.2100000018</v>
      </c>
      <c r="AC59" s="44">
        <f t="shared" si="17"/>
        <v>2036471.5600000033</v>
      </c>
      <c r="AD59" s="44">
        <f t="shared" si="18"/>
        <v>2.658107234167865</v>
      </c>
    </row>
    <row r="60" spans="1:30" ht="13.5">
      <c r="A60" s="46" t="s">
        <v>64</v>
      </c>
      <c r="B60" s="46">
        <v>1007043</v>
      </c>
      <c r="C60" s="46"/>
      <c r="D60" s="46">
        <v>3</v>
      </c>
      <c r="E60" s="48" t="s">
        <v>112</v>
      </c>
      <c r="F60" s="44">
        <v>138957246.63</v>
      </c>
      <c r="G60" s="44">
        <v>132730956.09</v>
      </c>
      <c r="H60" s="44">
        <v>6226290.54</v>
      </c>
      <c r="I60" s="44">
        <v>1786410</v>
      </c>
      <c r="J60" s="44">
        <v>147169700.14</v>
      </c>
      <c r="K60" s="44">
        <v>129708426.55</v>
      </c>
      <c r="L60" s="44">
        <v>138436904.59</v>
      </c>
      <c r="M60" s="44">
        <v>133074357.86</v>
      </c>
      <c r="N60" s="44">
        <v>5362546.73</v>
      </c>
      <c r="O60" s="44">
        <v>1946614.62</v>
      </c>
      <c r="P60" s="44">
        <v>140381294.86</v>
      </c>
      <c r="Q60" s="44">
        <v>124996128</v>
      </c>
      <c r="R60" s="44">
        <f t="shared" si="13"/>
        <v>99.62553803229457</v>
      </c>
      <c r="S60" s="44">
        <f t="shared" si="3"/>
        <v>100.25872018112123</v>
      </c>
      <c r="T60" s="44">
        <f t="shared" si="4"/>
        <v>86.12747342175909</v>
      </c>
      <c r="U60" s="44">
        <f t="shared" si="5"/>
        <v>108.96796480091358</v>
      </c>
      <c r="V60" s="44">
        <f t="shared" si="6"/>
        <v>95.38736215841828</v>
      </c>
      <c r="W60" s="44">
        <f t="shared" si="7"/>
        <v>96.3670066198949</v>
      </c>
      <c r="X60" s="44">
        <v>0</v>
      </c>
      <c r="Y60" s="44">
        <v>4908395.51</v>
      </c>
      <c r="Z60" s="44">
        <f t="shared" si="14"/>
        <v>3022529.5400000066</v>
      </c>
      <c r="AA60" s="44">
        <f t="shared" si="15"/>
        <v>8078229.859999999</v>
      </c>
      <c r="AB60" s="44">
        <f t="shared" si="16"/>
        <v>7930925.050000006</v>
      </c>
      <c r="AC60" s="44">
        <f t="shared" si="17"/>
        <v>12986625.37</v>
      </c>
      <c r="AD60" s="44">
        <f t="shared" si="18"/>
        <v>7.241453794195955</v>
      </c>
    </row>
    <row r="61" spans="1:30" ht="13.5">
      <c r="A61" s="46" t="s">
        <v>64</v>
      </c>
      <c r="B61" s="46">
        <v>1007052</v>
      </c>
      <c r="C61" s="46"/>
      <c r="D61" s="46">
        <v>2</v>
      </c>
      <c r="E61" s="48" t="s">
        <v>113</v>
      </c>
      <c r="F61" s="44">
        <v>22675794.36</v>
      </c>
      <c r="G61" s="44">
        <v>20955965.36</v>
      </c>
      <c r="H61" s="44">
        <v>1719829</v>
      </c>
      <c r="I61" s="44">
        <v>0</v>
      </c>
      <c r="J61" s="44">
        <v>23440194.36</v>
      </c>
      <c r="K61" s="44">
        <v>19492316.36</v>
      </c>
      <c r="L61" s="44">
        <v>22591107.59</v>
      </c>
      <c r="M61" s="44">
        <v>20864302.46</v>
      </c>
      <c r="N61" s="44">
        <v>1726805.13</v>
      </c>
      <c r="O61" s="44">
        <v>6976</v>
      </c>
      <c r="P61" s="44">
        <v>22571904.63</v>
      </c>
      <c r="Q61" s="44">
        <v>18885980.1</v>
      </c>
      <c r="R61" s="44">
        <f t="shared" si="13"/>
        <v>99.62653228964984</v>
      </c>
      <c r="S61" s="44">
        <f t="shared" si="3"/>
        <v>99.562592806271</v>
      </c>
      <c r="T61" s="44">
        <f t="shared" si="4"/>
        <v>100.40562928058546</v>
      </c>
      <c r="U61" s="44">
        <f t="shared" si="5"/>
        <v>0</v>
      </c>
      <c r="V61" s="44">
        <f t="shared" si="6"/>
        <v>96.29572299331394</v>
      </c>
      <c r="W61" s="44">
        <f t="shared" si="7"/>
        <v>96.88935758684764</v>
      </c>
      <c r="X61" s="44">
        <v>407904.21</v>
      </c>
      <c r="Y61" s="44">
        <v>1590000</v>
      </c>
      <c r="Z61" s="44">
        <f t="shared" si="14"/>
        <v>1463649</v>
      </c>
      <c r="AA61" s="44">
        <f t="shared" si="15"/>
        <v>1978322.3599999994</v>
      </c>
      <c r="AB61" s="44">
        <f t="shared" si="16"/>
        <v>3461553.21</v>
      </c>
      <c r="AC61" s="44">
        <f t="shared" si="17"/>
        <v>3976226.5699999994</v>
      </c>
      <c r="AD61" s="44">
        <f t="shared" si="18"/>
        <v>8.7879638131545</v>
      </c>
    </row>
    <row r="62" spans="1:30" ht="13.5">
      <c r="A62" s="46" t="s">
        <v>64</v>
      </c>
      <c r="B62" s="46">
        <v>1007062</v>
      </c>
      <c r="C62" s="46"/>
      <c r="D62" s="46">
        <v>2</v>
      </c>
      <c r="E62" s="48" t="s">
        <v>114</v>
      </c>
      <c r="F62" s="44">
        <v>16728795.64</v>
      </c>
      <c r="G62" s="44">
        <v>14116912.37</v>
      </c>
      <c r="H62" s="44">
        <v>2611883.27</v>
      </c>
      <c r="I62" s="44">
        <v>20660</v>
      </c>
      <c r="J62" s="44">
        <v>19793607.53</v>
      </c>
      <c r="K62" s="44">
        <v>14016831.73</v>
      </c>
      <c r="L62" s="44">
        <v>16113082.79</v>
      </c>
      <c r="M62" s="44">
        <v>14120731.04</v>
      </c>
      <c r="N62" s="44">
        <v>1992351.75</v>
      </c>
      <c r="O62" s="44">
        <v>20671.67</v>
      </c>
      <c r="P62" s="44">
        <v>17563491.68</v>
      </c>
      <c r="Q62" s="44">
        <v>13259262.33</v>
      </c>
      <c r="R62" s="44">
        <f t="shared" si="13"/>
        <v>96.31944305346298</v>
      </c>
      <c r="S62" s="44">
        <f t="shared" si="3"/>
        <v>100.02705032021106</v>
      </c>
      <c r="T62" s="44">
        <f t="shared" si="4"/>
        <v>76.28027534323921</v>
      </c>
      <c r="U62" s="44">
        <f t="shared" si="5"/>
        <v>100.05648596321393</v>
      </c>
      <c r="V62" s="44">
        <f t="shared" si="6"/>
        <v>88.73315111143864</v>
      </c>
      <c r="W62" s="44">
        <f t="shared" si="7"/>
        <v>94.59528790390922</v>
      </c>
      <c r="X62" s="44">
        <v>2868523.24</v>
      </c>
      <c r="Y62" s="44">
        <v>652153.31</v>
      </c>
      <c r="Z62" s="44">
        <f t="shared" si="14"/>
        <v>100080.63999999873</v>
      </c>
      <c r="AA62" s="44">
        <f t="shared" si="15"/>
        <v>861468.709999999</v>
      </c>
      <c r="AB62" s="44">
        <f t="shared" si="16"/>
        <v>3620757.189999999</v>
      </c>
      <c r="AC62" s="44">
        <f t="shared" si="17"/>
        <v>4382145.26</v>
      </c>
      <c r="AD62" s="44">
        <f t="shared" si="18"/>
        <v>5.474684090542049</v>
      </c>
    </row>
    <row r="63" spans="1:30" ht="13.5">
      <c r="A63" s="46" t="s">
        <v>64</v>
      </c>
      <c r="B63" s="46">
        <v>1007072</v>
      </c>
      <c r="C63" s="46"/>
      <c r="D63" s="46">
        <v>2</v>
      </c>
      <c r="E63" s="48" t="s">
        <v>115</v>
      </c>
      <c r="F63" s="44">
        <v>37106025.03</v>
      </c>
      <c r="G63" s="44">
        <v>34296476.76</v>
      </c>
      <c r="H63" s="44">
        <v>2809548.27</v>
      </c>
      <c r="I63" s="44">
        <v>101000</v>
      </c>
      <c r="J63" s="44">
        <v>42815269.43</v>
      </c>
      <c r="K63" s="44">
        <v>32372892.76</v>
      </c>
      <c r="L63" s="44">
        <v>36982003.98</v>
      </c>
      <c r="M63" s="44">
        <v>34167390.12</v>
      </c>
      <c r="N63" s="44">
        <v>2814613.86</v>
      </c>
      <c r="O63" s="44">
        <v>123970</v>
      </c>
      <c r="P63" s="44">
        <v>42195017.09</v>
      </c>
      <c r="Q63" s="44">
        <v>31793245.96</v>
      </c>
      <c r="R63" s="44">
        <f t="shared" si="13"/>
        <v>99.66576573508013</v>
      </c>
      <c r="S63" s="44">
        <f t="shared" si="3"/>
        <v>99.62361544918062</v>
      </c>
      <c r="T63" s="44">
        <f t="shared" si="4"/>
        <v>100.18029909128417</v>
      </c>
      <c r="U63" s="44">
        <f t="shared" si="5"/>
        <v>122.74257425742574</v>
      </c>
      <c r="V63" s="44">
        <f t="shared" si="6"/>
        <v>98.55132912099486</v>
      </c>
      <c r="W63" s="44">
        <f t="shared" si="7"/>
        <v>98.20946863075451</v>
      </c>
      <c r="X63" s="44">
        <v>0</v>
      </c>
      <c r="Y63" s="44">
        <v>339091.4</v>
      </c>
      <c r="Z63" s="44">
        <f t="shared" si="14"/>
        <v>1923583.9999999963</v>
      </c>
      <c r="AA63" s="44">
        <f t="shared" si="15"/>
        <v>2374144.1599999964</v>
      </c>
      <c r="AB63" s="44">
        <f t="shared" si="16"/>
        <v>2262675.399999996</v>
      </c>
      <c r="AC63" s="44">
        <f t="shared" si="17"/>
        <v>2713235.5599999963</v>
      </c>
      <c r="AD63" s="44">
        <f t="shared" si="18"/>
        <v>6.754945354910961</v>
      </c>
    </row>
    <row r="64" spans="1:30" ht="13.5">
      <c r="A64" s="46" t="s">
        <v>64</v>
      </c>
      <c r="B64" s="46">
        <v>1007082</v>
      </c>
      <c r="C64" s="46"/>
      <c r="D64" s="46">
        <v>2</v>
      </c>
      <c r="E64" s="48" t="s">
        <v>116</v>
      </c>
      <c r="F64" s="44">
        <v>32444782</v>
      </c>
      <c r="G64" s="44">
        <v>24742234.5</v>
      </c>
      <c r="H64" s="44">
        <v>7702547.5</v>
      </c>
      <c r="I64" s="44">
        <v>380000</v>
      </c>
      <c r="J64" s="44">
        <v>32050724.48</v>
      </c>
      <c r="K64" s="44">
        <v>22937833.39</v>
      </c>
      <c r="L64" s="44">
        <v>32351513.22</v>
      </c>
      <c r="M64" s="44">
        <v>25071808.03</v>
      </c>
      <c r="N64" s="44">
        <v>7279705.19</v>
      </c>
      <c r="O64" s="44">
        <v>414686.18</v>
      </c>
      <c r="P64" s="44">
        <v>29406169.48</v>
      </c>
      <c r="Q64" s="44">
        <v>21671367.63</v>
      </c>
      <c r="R64" s="44">
        <f t="shared" si="13"/>
        <v>99.71253072373855</v>
      </c>
      <c r="S64" s="44">
        <f t="shared" si="3"/>
        <v>101.33202815614735</v>
      </c>
      <c r="T64" s="44">
        <f t="shared" si="4"/>
        <v>94.51035764466236</v>
      </c>
      <c r="U64" s="44">
        <f t="shared" si="5"/>
        <v>109.12794210526316</v>
      </c>
      <c r="V64" s="44">
        <f t="shared" si="6"/>
        <v>91.74884486105694</v>
      </c>
      <c r="W64" s="44">
        <f t="shared" si="7"/>
        <v>94.47870364010869</v>
      </c>
      <c r="X64" s="44">
        <v>0</v>
      </c>
      <c r="Y64" s="44">
        <v>2985063.39</v>
      </c>
      <c r="Z64" s="44">
        <f t="shared" si="14"/>
        <v>1804401.1099999994</v>
      </c>
      <c r="AA64" s="44">
        <f t="shared" si="15"/>
        <v>3400440.4000000022</v>
      </c>
      <c r="AB64" s="44">
        <f t="shared" si="16"/>
        <v>4789464.5</v>
      </c>
      <c r="AC64" s="44">
        <f t="shared" si="17"/>
        <v>6385503.790000003</v>
      </c>
      <c r="AD64" s="44">
        <f t="shared" si="18"/>
        <v>11.792729922881803</v>
      </c>
    </row>
    <row r="65" spans="1:30" ht="13.5">
      <c r="A65" s="46" t="s">
        <v>64</v>
      </c>
      <c r="B65" s="46">
        <v>1008011</v>
      </c>
      <c r="C65" s="46"/>
      <c r="D65" s="46">
        <v>1</v>
      </c>
      <c r="E65" s="48" t="s">
        <v>117</v>
      </c>
      <c r="F65" s="44">
        <v>80562101.62</v>
      </c>
      <c r="G65" s="44">
        <v>75107488.87</v>
      </c>
      <c r="H65" s="44">
        <v>5454612.75</v>
      </c>
      <c r="I65" s="44">
        <v>3841921</v>
      </c>
      <c r="J65" s="44">
        <v>80824456.62</v>
      </c>
      <c r="K65" s="44">
        <v>71649933.25</v>
      </c>
      <c r="L65" s="44">
        <v>78273001.12</v>
      </c>
      <c r="M65" s="44">
        <v>75374715.3</v>
      </c>
      <c r="N65" s="44">
        <v>2898285.82</v>
      </c>
      <c r="O65" s="44">
        <v>1928441.12</v>
      </c>
      <c r="P65" s="44">
        <v>75438279.85</v>
      </c>
      <c r="Q65" s="44">
        <v>67954494.31</v>
      </c>
      <c r="R65" s="44">
        <f t="shared" si="13"/>
        <v>97.15858889729893</v>
      </c>
      <c r="S65" s="44">
        <f t="shared" si="3"/>
        <v>100.35579199094585</v>
      </c>
      <c r="T65" s="44">
        <f t="shared" si="4"/>
        <v>53.13458448539724</v>
      </c>
      <c r="U65" s="44">
        <f t="shared" si="5"/>
        <v>50.19471040659087</v>
      </c>
      <c r="V65" s="44">
        <f t="shared" si="6"/>
        <v>93.33595671997725</v>
      </c>
      <c r="W65" s="44">
        <f t="shared" si="7"/>
        <v>94.84236931930428</v>
      </c>
      <c r="X65" s="44">
        <v>0</v>
      </c>
      <c r="Y65" s="44">
        <v>6863996.16</v>
      </c>
      <c r="Z65" s="44">
        <f t="shared" si="14"/>
        <v>3457555.620000005</v>
      </c>
      <c r="AA65" s="44">
        <f t="shared" si="15"/>
        <v>7420220.989999995</v>
      </c>
      <c r="AB65" s="44">
        <f t="shared" si="16"/>
        <v>10321551.780000005</v>
      </c>
      <c r="AC65" s="44">
        <f t="shared" si="17"/>
        <v>14284217.149999995</v>
      </c>
      <c r="AD65" s="44">
        <f t="shared" si="18"/>
        <v>11.943661257689104</v>
      </c>
    </row>
    <row r="66" spans="1:30" ht="13.5">
      <c r="A66" s="46" t="s">
        <v>64</v>
      </c>
      <c r="B66" s="46">
        <v>1008021</v>
      </c>
      <c r="C66" s="46"/>
      <c r="D66" s="46">
        <v>1</v>
      </c>
      <c r="E66" s="48" t="s">
        <v>118</v>
      </c>
      <c r="F66" s="44">
        <v>289444489.43</v>
      </c>
      <c r="G66" s="44">
        <v>229390459.33</v>
      </c>
      <c r="H66" s="44">
        <v>60054030.1</v>
      </c>
      <c r="I66" s="44">
        <v>4226000</v>
      </c>
      <c r="J66" s="44">
        <v>311766619.94</v>
      </c>
      <c r="K66" s="44">
        <v>222810883.13</v>
      </c>
      <c r="L66" s="44">
        <v>248368366.86</v>
      </c>
      <c r="M66" s="44">
        <v>235123628.31</v>
      </c>
      <c r="N66" s="44">
        <v>13244738.55</v>
      </c>
      <c r="O66" s="44">
        <v>7154149.07</v>
      </c>
      <c r="P66" s="44">
        <v>244148267.36</v>
      </c>
      <c r="Q66" s="44">
        <v>219360118.78</v>
      </c>
      <c r="R66" s="44">
        <f t="shared" si="13"/>
        <v>85.80863548278609</v>
      </c>
      <c r="S66" s="44">
        <f t="shared" si="3"/>
        <v>102.49930576744357</v>
      </c>
      <c r="T66" s="44">
        <f t="shared" si="4"/>
        <v>22.054703952333085</v>
      </c>
      <c r="U66" s="44">
        <f t="shared" si="5"/>
        <v>169.288903691434</v>
      </c>
      <c r="V66" s="44">
        <f t="shared" si="6"/>
        <v>78.31122761217566</v>
      </c>
      <c r="W66" s="44">
        <f t="shared" si="7"/>
        <v>98.45125861828453</v>
      </c>
      <c r="X66" s="44">
        <v>0</v>
      </c>
      <c r="Y66" s="44">
        <v>14080384.2</v>
      </c>
      <c r="Z66" s="44">
        <f t="shared" si="14"/>
        <v>6579576.200000018</v>
      </c>
      <c r="AA66" s="44">
        <f t="shared" si="15"/>
        <v>15763509.530000001</v>
      </c>
      <c r="AB66" s="44">
        <f t="shared" si="16"/>
        <v>20659960.400000017</v>
      </c>
      <c r="AC66" s="44">
        <f t="shared" si="17"/>
        <v>29843893.73</v>
      </c>
      <c r="AD66" s="44">
        <f t="shared" si="18"/>
        <v>9.227285620039606</v>
      </c>
    </row>
    <row r="67" spans="1:30" ht="13.5">
      <c r="A67" s="46" t="s">
        <v>64</v>
      </c>
      <c r="B67" s="46">
        <v>1008032</v>
      </c>
      <c r="C67" s="46"/>
      <c r="D67" s="46">
        <v>2</v>
      </c>
      <c r="E67" s="48" t="s">
        <v>119</v>
      </c>
      <c r="F67" s="44">
        <v>20147378.24</v>
      </c>
      <c r="G67" s="44">
        <v>19118920.86</v>
      </c>
      <c r="H67" s="44">
        <v>1028457.38</v>
      </c>
      <c r="I67" s="44">
        <v>50000</v>
      </c>
      <c r="J67" s="44">
        <v>19961378.24</v>
      </c>
      <c r="K67" s="44">
        <v>17046342.28</v>
      </c>
      <c r="L67" s="44">
        <v>20193047.34</v>
      </c>
      <c r="M67" s="44">
        <v>19164646.33</v>
      </c>
      <c r="N67" s="44">
        <v>1028401.01</v>
      </c>
      <c r="O67" s="44">
        <v>50000</v>
      </c>
      <c r="P67" s="44">
        <v>19664773.56</v>
      </c>
      <c r="Q67" s="44">
        <v>16784924.25</v>
      </c>
      <c r="R67" s="44">
        <f t="shared" si="13"/>
        <v>100.22667515076147</v>
      </c>
      <c r="S67" s="44">
        <f t="shared" si="3"/>
        <v>100.23916344617369</v>
      </c>
      <c r="T67" s="44">
        <f t="shared" si="4"/>
        <v>99.9945189755943</v>
      </c>
      <c r="U67" s="44">
        <f t="shared" si="5"/>
        <v>100</v>
      </c>
      <c r="V67" s="44">
        <f t="shared" si="6"/>
        <v>98.51410721026446</v>
      </c>
      <c r="W67" s="44">
        <f t="shared" si="7"/>
        <v>98.46642742644728</v>
      </c>
      <c r="X67" s="44">
        <v>0</v>
      </c>
      <c r="Y67" s="44">
        <v>505278.6</v>
      </c>
      <c r="Z67" s="44">
        <f t="shared" si="14"/>
        <v>2072578.5799999982</v>
      </c>
      <c r="AA67" s="44">
        <f t="shared" si="15"/>
        <v>2379722.079999998</v>
      </c>
      <c r="AB67" s="44">
        <f t="shared" si="16"/>
        <v>2577857.1799999983</v>
      </c>
      <c r="AC67" s="44">
        <f t="shared" si="17"/>
        <v>2885000.6799999983</v>
      </c>
      <c r="AD67" s="44">
        <f t="shared" si="18"/>
        <v>12.032468597183996</v>
      </c>
    </row>
    <row r="68" spans="1:30" ht="13.5">
      <c r="A68" s="46" t="s">
        <v>64</v>
      </c>
      <c r="B68" s="46">
        <v>1008042</v>
      </c>
      <c r="C68" s="46"/>
      <c r="D68" s="46">
        <v>2</v>
      </c>
      <c r="E68" s="48" t="s">
        <v>120</v>
      </c>
      <c r="F68" s="44">
        <v>37346698.77</v>
      </c>
      <c r="G68" s="44">
        <v>31098602.03</v>
      </c>
      <c r="H68" s="44">
        <v>6248096.74</v>
      </c>
      <c r="I68" s="44">
        <v>0</v>
      </c>
      <c r="J68" s="44">
        <v>51598030.98</v>
      </c>
      <c r="K68" s="44">
        <v>29084595.88</v>
      </c>
      <c r="L68" s="44">
        <v>38589056.57</v>
      </c>
      <c r="M68" s="44">
        <v>32705709.59</v>
      </c>
      <c r="N68" s="44">
        <v>5883346.98</v>
      </c>
      <c r="O68" s="44">
        <v>9102</v>
      </c>
      <c r="P68" s="44">
        <v>49518543.02</v>
      </c>
      <c r="Q68" s="44">
        <v>27376527.81</v>
      </c>
      <c r="R68" s="44">
        <f t="shared" si="13"/>
        <v>103.32655319189273</v>
      </c>
      <c r="S68" s="44">
        <f t="shared" si="3"/>
        <v>105.16778072033483</v>
      </c>
      <c r="T68" s="44">
        <f t="shared" si="4"/>
        <v>94.16222611175512</v>
      </c>
      <c r="U68" s="44">
        <f t="shared" si="5"/>
        <v>0</v>
      </c>
      <c r="V68" s="44">
        <f t="shared" si="6"/>
        <v>95.96983078519793</v>
      </c>
      <c r="W68" s="44">
        <f t="shared" si="7"/>
        <v>94.12724152315091</v>
      </c>
      <c r="X68" s="44">
        <v>3755107.94</v>
      </c>
      <c r="Y68" s="44">
        <v>885381.18</v>
      </c>
      <c r="Z68" s="44">
        <f t="shared" si="14"/>
        <v>2014006.1500000022</v>
      </c>
      <c r="AA68" s="44">
        <f t="shared" si="15"/>
        <v>5329181.780000001</v>
      </c>
      <c r="AB68" s="44">
        <f t="shared" si="16"/>
        <v>6654495.270000001</v>
      </c>
      <c r="AC68" s="44">
        <f t="shared" si="17"/>
        <v>9969670.9</v>
      </c>
      <c r="AD68" s="44">
        <f t="shared" si="18"/>
        <v>13.83367268986333</v>
      </c>
    </row>
    <row r="69" spans="1:30" ht="13.5">
      <c r="A69" s="46" t="s">
        <v>64</v>
      </c>
      <c r="B69" s="46">
        <v>1008052</v>
      </c>
      <c r="C69" s="46"/>
      <c r="D69" s="46">
        <v>2</v>
      </c>
      <c r="E69" s="48" t="s">
        <v>121</v>
      </c>
      <c r="F69" s="44">
        <v>41521617.92</v>
      </c>
      <c r="G69" s="44">
        <v>37244691.61</v>
      </c>
      <c r="H69" s="44">
        <v>4276926.31</v>
      </c>
      <c r="I69" s="44">
        <v>156500</v>
      </c>
      <c r="J69" s="44">
        <v>57683803.44</v>
      </c>
      <c r="K69" s="44">
        <v>36116643.66</v>
      </c>
      <c r="L69" s="44">
        <v>40123457.65</v>
      </c>
      <c r="M69" s="44">
        <v>39103823.89</v>
      </c>
      <c r="N69" s="44">
        <v>1019633.76</v>
      </c>
      <c r="O69" s="44">
        <v>135121</v>
      </c>
      <c r="P69" s="44">
        <v>42847529.6</v>
      </c>
      <c r="Q69" s="44">
        <v>31003199.41</v>
      </c>
      <c r="R69" s="44">
        <f t="shared" si="13"/>
        <v>96.63269318480351</v>
      </c>
      <c r="S69" s="44">
        <f t="shared" si="3"/>
        <v>104.99167048949556</v>
      </c>
      <c r="T69" s="44">
        <f t="shared" si="4"/>
        <v>23.840339676088554</v>
      </c>
      <c r="U69" s="44">
        <f t="shared" si="5"/>
        <v>86.33929712460063</v>
      </c>
      <c r="V69" s="44">
        <f t="shared" si="6"/>
        <v>74.28000070170131</v>
      </c>
      <c r="W69" s="44">
        <f t="shared" si="7"/>
        <v>85.841862000972</v>
      </c>
      <c r="X69" s="44">
        <v>514597.27</v>
      </c>
      <c r="Y69" s="44">
        <v>3957038.53</v>
      </c>
      <c r="Z69" s="44">
        <f t="shared" si="14"/>
        <v>1128047.950000003</v>
      </c>
      <c r="AA69" s="44">
        <f t="shared" si="15"/>
        <v>8100624.48</v>
      </c>
      <c r="AB69" s="44">
        <f t="shared" si="16"/>
        <v>5599683.750000003</v>
      </c>
      <c r="AC69" s="44">
        <f t="shared" si="17"/>
        <v>12572260.28</v>
      </c>
      <c r="AD69" s="44">
        <f t="shared" si="18"/>
        <v>20.526011371804096</v>
      </c>
    </row>
    <row r="70" spans="1:30" ht="13.5">
      <c r="A70" s="46" t="s">
        <v>64</v>
      </c>
      <c r="B70" s="46">
        <v>1008062</v>
      </c>
      <c r="C70" s="46"/>
      <c r="D70" s="46">
        <v>2</v>
      </c>
      <c r="E70" s="48" t="s">
        <v>122</v>
      </c>
      <c r="F70" s="44">
        <v>34784251.63</v>
      </c>
      <c r="G70" s="44">
        <v>33942655.16</v>
      </c>
      <c r="H70" s="44">
        <v>841596.47</v>
      </c>
      <c r="I70" s="44">
        <v>135450.28</v>
      </c>
      <c r="J70" s="44">
        <v>37233610.61</v>
      </c>
      <c r="K70" s="44">
        <v>32481879.71</v>
      </c>
      <c r="L70" s="44">
        <v>35094246.2</v>
      </c>
      <c r="M70" s="44">
        <v>34252694.64</v>
      </c>
      <c r="N70" s="44">
        <v>841551.56</v>
      </c>
      <c r="O70" s="44">
        <v>135472.84</v>
      </c>
      <c r="P70" s="44">
        <v>34690703.05</v>
      </c>
      <c r="Q70" s="44">
        <v>30171064.52</v>
      </c>
      <c r="R70" s="44">
        <f t="shared" si="13"/>
        <v>100.89119229385012</v>
      </c>
      <c r="S70" s="44">
        <f t="shared" si="3"/>
        <v>100.9134214119035</v>
      </c>
      <c r="T70" s="44">
        <f t="shared" si="4"/>
        <v>99.99466371335897</v>
      </c>
      <c r="U70" s="44">
        <f t="shared" si="5"/>
        <v>100.01665555803945</v>
      </c>
      <c r="V70" s="44">
        <f t="shared" si="6"/>
        <v>93.17039761027893</v>
      </c>
      <c r="W70" s="44">
        <f t="shared" si="7"/>
        <v>92.8858329301411</v>
      </c>
      <c r="X70" s="44">
        <v>0</v>
      </c>
      <c r="Y70" s="44">
        <v>805539.98</v>
      </c>
      <c r="Z70" s="44">
        <f t="shared" si="14"/>
        <v>1460775.4499999955</v>
      </c>
      <c r="AA70" s="44">
        <f t="shared" si="15"/>
        <v>4081630.120000001</v>
      </c>
      <c r="AB70" s="44">
        <f t="shared" si="16"/>
        <v>2266315.4299999955</v>
      </c>
      <c r="AC70" s="44">
        <f t="shared" si="17"/>
        <v>4887170.1000000015</v>
      </c>
      <c r="AD70" s="44">
        <f t="shared" si="18"/>
        <v>12.016508164805671</v>
      </c>
    </row>
    <row r="71" spans="1:30" ht="13.5">
      <c r="A71" s="46" t="s">
        <v>64</v>
      </c>
      <c r="B71" s="46">
        <v>1008072</v>
      </c>
      <c r="C71" s="46"/>
      <c r="D71" s="46">
        <v>2</v>
      </c>
      <c r="E71" s="48" t="s">
        <v>118</v>
      </c>
      <c r="F71" s="44">
        <v>43378439.73</v>
      </c>
      <c r="G71" s="44">
        <v>38820912.5</v>
      </c>
      <c r="H71" s="44">
        <v>4557527.23</v>
      </c>
      <c r="I71" s="44">
        <v>0</v>
      </c>
      <c r="J71" s="44">
        <v>45457041.56</v>
      </c>
      <c r="K71" s="44">
        <v>35910711.96</v>
      </c>
      <c r="L71" s="44">
        <v>43804878.04</v>
      </c>
      <c r="M71" s="44">
        <v>39488579.61</v>
      </c>
      <c r="N71" s="44">
        <v>4316298.43</v>
      </c>
      <c r="O71" s="44">
        <v>905</v>
      </c>
      <c r="P71" s="44">
        <v>42809794.56</v>
      </c>
      <c r="Q71" s="44">
        <v>34092871.53</v>
      </c>
      <c r="R71" s="44">
        <f t="shared" si="13"/>
        <v>100.98306511864945</v>
      </c>
      <c r="S71" s="44">
        <f t="shared" si="3"/>
        <v>101.71986454465747</v>
      </c>
      <c r="T71" s="44">
        <f t="shared" si="4"/>
        <v>94.7070244931921</v>
      </c>
      <c r="U71" s="44">
        <f t="shared" si="5"/>
        <v>0</v>
      </c>
      <c r="V71" s="44">
        <f t="shared" si="6"/>
        <v>94.17637640032991</v>
      </c>
      <c r="W71" s="44">
        <f t="shared" si="7"/>
        <v>94.9378880819048</v>
      </c>
      <c r="X71" s="44">
        <v>1329103.69</v>
      </c>
      <c r="Y71" s="44">
        <v>886767</v>
      </c>
      <c r="Z71" s="44">
        <f t="shared" si="14"/>
        <v>2910200.539999999</v>
      </c>
      <c r="AA71" s="44">
        <f t="shared" si="15"/>
        <v>5395708.079999998</v>
      </c>
      <c r="AB71" s="44">
        <f t="shared" si="16"/>
        <v>5126071.229999999</v>
      </c>
      <c r="AC71" s="44">
        <f t="shared" si="17"/>
        <v>7611578.769999998</v>
      </c>
      <c r="AD71" s="44">
        <f t="shared" si="18"/>
        <v>12.319662378861398</v>
      </c>
    </row>
    <row r="72" spans="1:30" ht="13.5">
      <c r="A72" s="46" t="s">
        <v>64</v>
      </c>
      <c r="B72" s="46">
        <v>1009013</v>
      </c>
      <c r="C72" s="46"/>
      <c r="D72" s="46">
        <v>3</v>
      </c>
      <c r="E72" s="48" t="s">
        <v>123</v>
      </c>
      <c r="F72" s="44">
        <v>62393064.61</v>
      </c>
      <c r="G72" s="44">
        <v>56452850.71</v>
      </c>
      <c r="H72" s="44">
        <v>5940213.9</v>
      </c>
      <c r="I72" s="44">
        <v>74932</v>
      </c>
      <c r="J72" s="44">
        <v>64375817.95</v>
      </c>
      <c r="K72" s="44">
        <v>53049279.96</v>
      </c>
      <c r="L72" s="44">
        <v>60934841.91</v>
      </c>
      <c r="M72" s="44">
        <v>56240129.86</v>
      </c>
      <c r="N72" s="44">
        <v>4694712.05</v>
      </c>
      <c r="O72" s="44">
        <v>73077.22</v>
      </c>
      <c r="P72" s="44">
        <v>62413204.67</v>
      </c>
      <c r="Q72" s="44">
        <v>51273429.04</v>
      </c>
      <c r="R72" s="44">
        <f t="shared" si="13"/>
        <v>97.66284488650317</v>
      </c>
      <c r="S72" s="44">
        <f t="shared" si="3"/>
        <v>99.62318847086615</v>
      </c>
      <c r="T72" s="44">
        <f t="shared" si="4"/>
        <v>79.03271042142102</v>
      </c>
      <c r="U72" s="44">
        <f t="shared" si="5"/>
        <v>97.52471574227299</v>
      </c>
      <c r="V72" s="44">
        <f t="shared" si="6"/>
        <v>96.95131907834656</v>
      </c>
      <c r="W72" s="44">
        <f t="shared" si="7"/>
        <v>96.65245047371232</v>
      </c>
      <c r="X72" s="44">
        <v>0</v>
      </c>
      <c r="Y72" s="44">
        <v>1765098.62</v>
      </c>
      <c r="Z72" s="44">
        <f t="shared" si="14"/>
        <v>3403570.75</v>
      </c>
      <c r="AA72" s="44">
        <f t="shared" si="15"/>
        <v>4966700.82</v>
      </c>
      <c r="AB72" s="44">
        <f t="shared" si="16"/>
        <v>5168669.37</v>
      </c>
      <c r="AC72" s="44">
        <f t="shared" si="17"/>
        <v>6731799.44</v>
      </c>
      <c r="AD72" s="44">
        <f t="shared" si="18"/>
        <v>8.270765759011384</v>
      </c>
    </row>
    <row r="73" spans="1:30" ht="13.5">
      <c r="A73" s="46" t="s">
        <v>64</v>
      </c>
      <c r="B73" s="46">
        <v>1009022</v>
      </c>
      <c r="C73" s="46"/>
      <c r="D73" s="46">
        <v>2</v>
      </c>
      <c r="E73" s="48" t="s">
        <v>124</v>
      </c>
      <c r="F73" s="44">
        <v>17008612.96</v>
      </c>
      <c r="G73" s="44">
        <v>17008612.96</v>
      </c>
      <c r="H73" s="44">
        <v>0</v>
      </c>
      <c r="I73" s="44">
        <v>0</v>
      </c>
      <c r="J73" s="44">
        <v>17290031.54</v>
      </c>
      <c r="K73" s="44">
        <v>16435531.54</v>
      </c>
      <c r="L73" s="44">
        <v>16842326.62</v>
      </c>
      <c r="M73" s="44">
        <v>16842326.62</v>
      </c>
      <c r="N73" s="44">
        <v>0</v>
      </c>
      <c r="O73" s="44">
        <v>0</v>
      </c>
      <c r="P73" s="44">
        <v>16467528.82</v>
      </c>
      <c r="Q73" s="44">
        <v>15721818.12</v>
      </c>
      <c r="R73" s="44">
        <f t="shared" si="13"/>
        <v>99.02234038489168</v>
      </c>
      <c r="S73" s="44">
        <f aca="true" t="shared" si="19" ref="S73:S136">+IF(G73&lt;&gt;0,M73/G73*100,0)</f>
        <v>99.02234038489168</v>
      </c>
      <c r="T73" s="44">
        <f aca="true" t="shared" si="20" ref="T73:T136">+IF(H73&lt;&gt;0,N73/H73*100,0)</f>
        <v>0</v>
      </c>
      <c r="U73" s="44">
        <f aca="true" t="shared" si="21" ref="U73:U136">+IF(I73&lt;&gt;0,O73/I73*100,0)</f>
        <v>0</v>
      </c>
      <c r="V73" s="44">
        <f aca="true" t="shared" si="22" ref="V73:V136">+IF(J73&lt;&gt;0,P73/J73*100,0)</f>
        <v>95.24290792589267</v>
      </c>
      <c r="W73" s="44">
        <f aca="true" t="shared" si="23" ref="W73:W136">+IF(K73&lt;&gt;0,Q73/K73*100,0)</f>
        <v>95.65749718369011</v>
      </c>
      <c r="X73" s="44">
        <v>0</v>
      </c>
      <c r="Y73" s="44">
        <v>350651.56</v>
      </c>
      <c r="Z73" s="44">
        <f aca="true" t="shared" si="24" ref="Z73:Z104">+G73-K73</f>
        <v>573081.4200000018</v>
      </c>
      <c r="AA73" s="44">
        <f aca="true" t="shared" si="25" ref="AA73:AA104">+M73-Q73</f>
        <v>1120508.5000000019</v>
      </c>
      <c r="AB73" s="44">
        <f aca="true" t="shared" si="26" ref="AB73:AB104">+G73-K73+X73+Y73</f>
        <v>923732.9800000018</v>
      </c>
      <c r="AC73" s="44">
        <f aca="true" t="shared" si="27" ref="AC73:AC104">+M73-Q73+X73+Y73</f>
        <v>1471160.060000002</v>
      </c>
      <c r="AD73" s="44">
        <f aca="true" t="shared" si="28" ref="AD73:AD104">+IF(L73&lt;&gt;0,(M73+O73-Q73)/L73*100,0)</f>
        <v>6.6529317788518325</v>
      </c>
    </row>
    <row r="74" spans="1:30" ht="13.5">
      <c r="A74" s="46" t="s">
        <v>64</v>
      </c>
      <c r="B74" s="46">
        <v>1009032</v>
      </c>
      <c r="C74" s="46"/>
      <c r="D74" s="46">
        <v>2</v>
      </c>
      <c r="E74" s="48" t="s">
        <v>125</v>
      </c>
      <c r="F74" s="44">
        <v>18586712.62</v>
      </c>
      <c r="G74" s="44">
        <v>18356673.26</v>
      </c>
      <c r="H74" s="44">
        <v>230039.36</v>
      </c>
      <c r="I74" s="44">
        <v>182500</v>
      </c>
      <c r="J74" s="44">
        <v>20529390.3</v>
      </c>
      <c r="K74" s="44">
        <v>16798092.3</v>
      </c>
      <c r="L74" s="44">
        <v>18026282.12</v>
      </c>
      <c r="M74" s="44">
        <v>17796788.76</v>
      </c>
      <c r="N74" s="44">
        <v>229493.36</v>
      </c>
      <c r="O74" s="44">
        <v>181954</v>
      </c>
      <c r="P74" s="44">
        <v>19871688</v>
      </c>
      <c r="Q74" s="44">
        <v>16383499.29</v>
      </c>
      <c r="R74" s="44">
        <f aca="true" t="shared" si="29" ref="R74:R137">+IF(F74&lt;&gt;0,L74/F74*100,0)</f>
        <v>96.98477879624095</v>
      </c>
      <c r="S74" s="44">
        <f t="shared" si="19"/>
        <v>96.94996750190018</v>
      </c>
      <c r="T74" s="44">
        <f t="shared" si="20"/>
        <v>99.76264931357834</v>
      </c>
      <c r="U74" s="44">
        <f t="shared" si="21"/>
        <v>99.70082191780823</v>
      </c>
      <c r="V74" s="44">
        <f t="shared" si="22"/>
        <v>96.79628917182211</v>
      </c>
      <c r="W74" s="44">
        <f t="shared" si="23"/>
        <v>97.53190420319335</v>
      </c>
      <c r="X74" s="44">
        <v>0</v>
      </c>
      <c r="Y74" s="44">
        <v>447661.28</v>
      </c>
      <c r="Z74" s="44">
        <f t="shared" si="24"/>
        <v>1558580.960000001</v>
      </c>
      <c r="AA74" s="44">
        <f t="shared" si="25"/>
        <v>1413289.4700000025</v>
      </c>
      <c r="AB74" s="44">
        <f t="shared" si="26"/>
        <v>2006242.240000001</v>
      </c>
      <c r="AC74" s="44">
        <f t="shared" si="27"/>
        <v>1860950.7500000026</v>
      </c>
      <c r="AD74" s="44">
        <f t="shared" si="28"/>
        <v>8.849542348114555</v>
      </c>
    </row>
    <row r="75" spans="1:30" ht="13.5">
      <c r="A75" s="46" t="s">
        <v>64</v>
      </c>
      <c r="B75" s="46">
        <v>1009043</v>
      </c>
      <c r="C75" s="46"/>
      <c r="D75" s="46">
        <v>3</v>
      </c>
      <c r="E75" s="48" t="s">
        <v>126</v>
      </c>
      <c r="F75" s="44">
        <v>44424145.6</v>
      </c>
      <c r="G75" s="44">
        <v>43349684.21</v>
      </c>
      <c r="H75" s="44">
        <v>1074461.39</v>
      </c>
      <c r="I75" s="44">
        <v>482000</v>
      </c>
      <c r="J75" s="44">
        <v>44728121.11</v>
      </c>
      <c r="K75" s="44">
        <v>39722410.02</v>
      </c>
      <c r="L75" s="44">
        <v>44009976.94</v>
      </c>
      <c r="M75" s="44">
        <v>43700666.74</v>
      </c>
      <c r="N75" s="44">
        <v>309310.2</v>
      </c>
      <c r="O75" s="44">
        <v>176360.81</v>
      </c>
      <c r="P75" s="44">
        <v>43004948.94</v>
      </c>
      <c r="Q75" s="44">
        <v>39137441.42</v>
      </c>
      <c r="R75" s="44">
        <f t="shared" si="29"/>
        <v>99.06769470879817</v>
      </c>
      <c r="S75" s="44">
        <f t="shared" si="19"/>
        <v>100.80965417948545</v>
      </c>
      <c r="T75" s="44">
        <f t="shared" si="20"/>
        <v>28.787465317855677</v>
      </c>
      <c r="U75" s="44">
        <f t="shared" si="21"/>
        <v>36.589379668049794</v>
      </c>
      <c r="V75" s="44">
        <f t="shared" si="22"/>
        <v>96.1474523694787</v>
      </c>
      <c r="W75" s="44">
        <f t="shared" si="23"/>
        <v>98.52735873854212</v>
      </c>
      <c r="X75" s="44">
        <v>0</v>
      </c>
      <c r="Y75" s="44">
        <v>1863975.43</v>
      </c>
      <c r="Z75" s="44">
        <f t="shared" si="24"/>
        <v>3627274.1899999976</v>
      </c>
      <c r="AA75" s="44">
        <f t="shared" si="25"/>
        <v>4563225.32</v>
      </c>
      <c r="AB75" s="44">
        <f t="shared" si="26"/>
        <v>5491249.619999997</v>
      </c>
      <c r="AC75" s="44">
        <f t="shared" si="27"/>
        <v>6427200.75</v>
      </c>
      <c r="AD75" s="44">
        <f t="shared" si="28"/>
        <v>10.769344724860023</v>
      </c>
    </row>
    <row r="76" spans="1:30" ht="13.5">
      <c r="A76" s="46" t="s">
        <v>64</v>
      </c>
      <c r="B76" s="46">
        <v>1009052</v>
      </c>
      <c r="C76" s="46"/>
      <c r="D76" s="46">
        <v>2</v>
      </c>
      <c r="E76" s="48" t="s">
        <v>127</v>
      </c>
      <c r="F76" s="44">
        <v>64350869.95</v>
      </c>
      <c r="G76" s="44">
        <v>61722014.84</v>
      </c>
      <c r="H76" s="44">
        <v>2628855.11</v>
      </c>
      <c r="I76" s="44">
        <v>12167</v>
      </c>
      <c r="J76" s="44">
        <v>71495552.01</v>
      </c>
      <c r="K76" s="44">
        <v>40417769.45</v>
      </c>
      <c r="L76" s="44">
        <v>64065508</v>
      </c>
      <c r="M76" s="44">
        <v>61576354.33</v>
      </c>
      <c r="N76" s="44">
        <v>2489153.67</v>
      </c>
      <c r="O76" s="44">
        <v>19038</v>
      </c>
      <c r="P76" s="44">
        <v>65769906.29</v>
      </c>
      <c r="Q76" s="44">
        <v>37099696.3</v>
      </c>
      <c r="R76" s="44">
        <f t="shared" si="29"/>
        <v>99.55655308122216</v>
      </c>
      <c r="S76" s="44">
        <f t="shared" si="19"/>
        <v>99.76400558151319</v>
      </c>
      <c r="T76" s="44">
        <f t="shared" si="20"/>
        <v>94.68584482010498</v>
      </c>
      <c r="U76" s="44">
        <f t="shared" si="21"/>
        <v>156.47242541300238</v>
      </c>
      <c r="V76" s="44">
        <f t="shared" si="22"/>
        <v>91.99160568870191</v>
      </c>
      <c r="W76" s="44">
        <f t="shared" si="23"/>
        <v>91.79055847180105</v>
      </c>
      <c r="X76" s="44">
        <v>7129213.29</v>
      </c>
      <c r="Y76" s="44">
        <v>8087524.57</v>
      </c>
      <c r="Z76" s="44">
        <f t="shared" si="24"/>
        <v>21304245.39</v>
      </c>
      <c r="AA76" s="44">
        <f t="shared" si="25"/>
        <v>24476658.03</v>
      </c>
      <c r="AB76" s="44">
        <f t="shared" si="26"/>
        <v>36520983.25</v>
      </c>
      <c r="AC76" s="44">
        <f t="shared" si="27"/>
        <v>39693395.89</v>
      </c>
      <c r="AD76" s="44">
        <f t="shared" si="28"/>
        <v>38.2353887367911</v>
      </c>
    </row>
    <row r="77" spans="1:30" ht="13.5">
      <c r="A77" s="46" t="s">
        <v>64</v>
      </c>
      <c r="B77" s="46">
        <v>1009062</v>
      </c>
      <c r="C77" s="46"/>
      <c r="D77" s="46">
        <v>2</v>
      </c>
      <c r="E77" s="48" t="s">
        <v>128</v>
      </c>
      <c r="F77" s="44">
        <v>23621302.2</v>
      </c>
      <c r="G77" s="44">
        <v>21727484.2</v>
      </c>
      <c r="H77" s="44">
        <v>1893818</v>
      </c>
      <c r="I77" s="44">
        <v>87776</v>
      </c>
      <c r="J77" s="44">
        <v>28258042.5</v>
      </c>
      <c r="K77" s="44">
        <v>20276891.47</v>
      </c>
      <c r="L77" s="44">
        <v>23913569.06</v>
      </c>
      <c r="M77" s="44">
        <v>22047606.76</v>
      </c>
      <c r="N77" s="44">
        <v>1865962.3</v>
      </c>
      <c r="O77" s="44">
        <v>97308.5</v>
      </c>
      <c r="P77" s="44">
        <v>26293410.78</v>
      </c>
      <c r="Q77" s="44">
        <v>18694875.48</v>
      </c>
      <c r="R77" s="44">
        <f t="shared" si="29"/>
        <v>101.23730206542128</v>
      </c>
      <c r="S77" s="44">
        <f t="shared" si="19"/>
        <v>101.47335309073657</v>
      </c>
      <c r="T77" s="44">
        <f t="shared" si="20"/>
        <v>98.5291247627808</v>
      </c>
      <c r="U77" s="44">
        <f t="shared" si="21"/>
        <v>110.86003007655852</v>
      </c>
      <c r="V77" s="44">
        <f t="shared" si="22"/>
        <v>93.04753073394947</v>
      </c>
      <c r="W77" s="44">
        <f t="shared" si="23"/>
        <v>92.19793629442354</v>
      </c>
      <c r="X77" s="44">
        <v>123548.92</v>
      </c>
      <c r="Y77" s="44">
        <v>1848547</v>
      </c>
      <c r="Z77" s="44">
        <f t="shared" si="24"/>
        <v>1450592.7300000004</v>
      </c>
      <c r="AA77" s="44">
        <f t="shared" si="25"/>
        <v>3352731.280000001</v>
      </c>
      <c r="AB77" s="44">
        <f t="shared" si="26"/>
        <v>3422688.6500000004</v>
      </c>
      <c r="AC77" s="44">
        <f t="shared" si="27"/>
        <v>5324827.200000001</v>
      </c>
      <c r="AD77" s="44">
        <f t="shared" si="28"/>
        <v>14.427121988122007</v>
      </c>
    </row>
    <row r="78" spans="1:30" ht="13.5">
      <c r="A78" s="46" t="s">
        <v>64</v>
      </c>
      <c r="B78" s="46">
        <v>1009072</v>
      </c>
      <c r="C78" s="46"/>
      <c r="D78" s="46">
        <v>2</v>
      </c>
      <c r="E78" s="48" t="s">
        <v>129</v>
      </c>
      <c r="F78" s="44">
        <v>20106058.32</v>
      </c>
      <c r="G78" s="44">
        <v>19484119.27</v>
      </c>
      <c r="H78" s="44">
        <v>621939.05</v>
      </c>
      <c r="I78" s="44">
        <v>170600</v>
      </c>
      <c r="J78" s="44">
        <v>20754708.83</v>
      </c>
      <c r="K78" s="44">
        <v>19050965.74</v>
      </c>
      <c r="L78" s="44">
        <v>19102516.04</v>
      </c>
      <c r="M78" s="44">
        <v>18765293.83</v>
      </c>
      <c r="N78" s="44">
        <v>337222.21</v>
      </c>
      <c r="O78" s="44">
        <v>88364.18</v>
      </c>
      <c r="P78" s="44">
        <v>19176941.25</v>
      </c>
      <c r="Q78" s="44">
        <v>17847617.97</v>
      </c>
      <c r="R78" s="44">
        <f t="shared" si="29"/>
        <v>95.0087567437236</v>
      </c>
      <c r="S78" s="44">
        <f t="shared" si="19"/>
        <v>96.3107111487108</v>
      </c>
      <c r="T78" s="44">
        <f t="shared" si="20"/>
        <v>54.22110253408272</v>
      </c>
      <c r="U78" s="44">
        <f t="shared" si="21"/>
        <v>51.796119577960134</v>
      </c>
      <c r="V78" s="44">
        <f t="shared" si="22"/>
        <v>92.39802594715563</v>
      </c>
      <c r="W78" s="44">
        <f t="shared" si="23"/>
        <v>93.68353401910008</v>
      </c>
      <c r="X78" s="44">
        <v>0</v>
      </c>
      <c r="Y78" s="44">
        <v>1220308.43</v>
      </c>
      <c r="Z78" s="44">
        <f t="shared" si="24"/>
        <v>433153.5300000012</v>
      </c>
      <c r="AA78" s="44">
        <f t="shared" si="25"/>
        <v>917675.8599999994</v>
      </c>
      <c r="AB78" s="44">
        <f t="shared" si="26"/>
        <v>1653461.9600000011</v>
      </c>
      <c r="AC78" s="44">
        <f t="shared" si="27"/>
        <v>2137984.289999999</v>
      </c>
      <c r="AD78" s="44">
        <f t="shared" si="28"/>
        <v>5.266531580936179</v>
      </c>
    </row>
    <row r="79" spans="1:30" ht="13.5">
      <c r="A79" s="46" t="s">
        <v>64</v>
      </c>
      <c r="B79" s="46">
        <v>1009082</v>
      </c>
      <c r="C79" s="46"/>
      <c r="D79" s="46">
        <v>2</v>
      </c>
      <c r="E79" s="48" t="s">
        <v>130</v>
      </c>
      <c r="F79" s="44">
        <v>40370653.1</v>
      </c>
      <c r="G79" s="44">
        <v>34602716.97</v>
      </c>
      <c r="H79" s="44">
        <v>5767936.13</v>
      </c>
      <c r="I79" s="44">
        <v>24800</v>
      </c>
      <c r="J79" s="44">
        <v>57272960.15</v>
      </c>
      <c r="K79" s="44">
        <v>30623590.12</v>
      </c>
      <c r="L79" s="44">
        <v>39776419.51</v>
      </c>
      <c r="M79" s="44">
        <v>34437619.56</v>
      </c>
      <c r="N79" s="44">
        <v>5338799.95</v>
      </c>
      <c r="O79" s="44">
        <v>24786</v>
      </c>
      <c r="P79" s="44">
        <v>53316125.4</v>
      </c>
      <c r="Q79" s="44">
        <v>29308568.3</v>
      </c>
      <c r="R79" s="44">
        <f t="shared" si="29"/>
        <v>98.5280555443875</v>
      </c>
      <c r="S79" s="44">
        <f t="shared" si="19"/>
        <v>99.52287732161861</v>
      </c>
      <c r="T79" s="44">
        <f t="shared" si="20"/>
        <v>92.55996997317652</v>
      </c>
      <c r="U79" s="44">
        <f t="shared" si="21"/>
        <v>99.94354838709677</v>
      </c>
      <c r="V79" s="44">
        <f t="shared" si="22"/>
        <v>93.09126900436627</v>
      </c>
      <c r="W79" s="44">
        <f t="shared" si="23"/>
        <v>95.70585351081625</v>
      </c>
      <c r="X79" s="44">
        <v>0</v>
      </c>
      <c r="Y79" s="44">
        <v>1533784.51</v>
      </c>
      <c r="Z79" s="44">
        <f t="shared" si="24"/>
        <v>3979126.8499999978</v>
      </c>
      <c r="AA79" s="44">
        <f t="shared" si="25"/>
        <v>5129051.260000002</v>
      </c>
      <c r="AB79" s="44">
        <f t="shared" si="26"/>
        <v>5512911.359999998</v>
      </c>
      <c r="AC79" s="44">
        <f t="shared" si="27"/>
        <v>6662835.770000001</v>
      </c>
      <c r="AD79" s="44">
        <f t="shared" si="28"/>
        <v>12.957016552745026</v>
      </c>
    </row>
    <row r="80" spans="1:30" ht="13.5">
      <c r="A80" s="46" t="s">
        <v>64</v>
      </c>
      <c r="B80" s="46">
        <v>1010012</v>
      </c>
      <c r="C80" s="46"/>
      <c r="D80" s="46">
        <v>2</v>
      </c>
      <c r="E80" s="48" t="s">
        <v>131</v>
      </c>
      <c r="F80" s="44">
        <v>20620706.93</v>
      </c>
      <c r="G80" s="44">
        <v>19048842.75</v>
      </c>
      <c r="H80" s="44">
        <v>1571864.18</v>
      </c>
      <c r="I80" s="44">
        <v>7020</v>
      </c>
      <c r="J80" s="44">
        <v>26148558</v>
      </c>
      <c r="K80" s="44">
        <v>18996021.82</v>
      </c>
      <c r="L80" s="44">
        <v>20888634.03</v>
      </c>
      <c r="M80" s="44">
        <v>19454972.66</v>
      </c>
      <c r="N80" s="44">
        <v>1433661.37</v>
      </c>
      <c r="O80" s="44">
        <v>30010.24</v>
      </c>
      <c r="P80" s="44">
        <v>24639813.79</v>
      </c>
      <c r="Q80" s="44">
        <v>17802405.44</v>
      </c>
      <c r="R80" s="44">
        <f t="shared" si="29"/>
        <v>101.29931093492341</v>
      </c>
      <c r="S80" s="44">
        <f t="shared" si="19"/>
        <v>102.13204505559794</v>
      </c>
      <c r="T80" s="44">
        <f t="shared" si="20"/>
        <v>91.20771299718785</v>
      </c>
      <c r="U80" s="44">
        <f t="shared" si="21"/>
        <v>427.4962962962963</v>
      </c>
      <c r="V80" s="44">
        <f t="shared" si="22"/>
        <v>94.23010549950784</v>
      </c>
      <c r="W80" s="44">
        <f t="shared" si="23"/>
        <v>93.71649289882738</v>
      </c>
      <c r="X80" s="44">
        <v>640993.53</v>
      </c>
      <c r="Y80" s="44">
        <v>926028.07</v>
      </c>
      <c r="Z80" s="44">
        <f t="shared" si="24"/>
        <v>52820.9299999997</v>
      </c>
      <c r="AA80" s="44">
        <f t="shared" si="25"/>
        <v>1652567.2199999988</v>
      </c>
      <c r="AB80" s="44">
        <f t="shared" si="26"/>
        <v>1619842.5299999998</v>
      </c>
      <c r="AC80" s="44">
        <f t="shared" si="27"/>
        <v>3219588.819999999</v>
      </c>
      <c r="AD80" s="44">
        <f t="shared" si="28"/>
        <v>8.054990372197148</v>
      </c>
    </row>
    <row r="81" spans="1:30" ht="13.5">
      <c r="A81" s="46" t="s">
        <v>64</v>
      </c>
      <c r="B81" s="46">
        <v>1010022</v>
      </c>
      <c r="C81" s="46"/>
      <c r="D81" s="46">
        <v>2</v>
      </c>
      <c r="E81" s="48" t="s">
        <v>132</v>
      </c>
      <c r="F81" s="44">
        <v>19905179.59</v>
      </c>
      <c r="G81" s="44">
        <v>18035043.07</v>
      </c>
      <c r="H81" s="44">
        <v>1870136.52</v>
      </c>
      <c r="I81" s="44">
        <v>0</v>
      </c>
      <c r="J81" s="44">
        <v>23159985.4</v>
      </c>
      <c r="K81" s="44">
        <v>17206409.54</v>
      </c>
      <c r="L81" s="44">
        <v>20029675.85</v>
      </c>
      <c r="M81" s="44">
        <v>18287360.33</v>
      </c>
      <c r="N81" s="44">
        <v>1742315.52</v>
      </c>
      <c r="O81" s="44">
        <v>880</v>
      </c>
      <c r="P81" s="44">
        <v>21476507.61</v>
      </c>
      <c r="Q81" s="44">
        <v>16404722.2</v>
      </c>
      <c r="R81" s="44">
        <f t="shared" si="29"/>
        <v>100.62544655493863</v>
      </c>
      <c r="S81" s="44">
        <f t="shared" si="19"/>
        <v>101.399038854638</v>
      </c>
      <c r="T81" s="44">
        <f t="shared" si="20"/>
        <v>93.16515138691585</v>
      </c>
      <c r="U81" s="44">
        <f t="shared" si="21"/>
        <v>0</v>
      </c>
      <c r="V81" s="44">
        <f t="shared" si="22"/>
        <v>92.73109304291704</v>
      </c>
      <c r="W81" s="44">
        <f t="shared" si="23"/>
        <v>95.34076334672666</v>
      </c>
      <c r="X81" s="44">
        <v>0</v>
      </c>
      <c r="Y81" s="44">
        <v>2888140.69</v>
      </c>
      <c r="Z81" s="44">
        <f t="shared" si="24"/>
        <v>828633.5300000012</v>
      </c>
      <c r="AA81" s="44">
        <f t="shared" si="25"/>
        <v>1882638.129999999</v>
      </c>
      <c r="AB81" s="44">
        <f t="shared" si="26"/>
        <v>3716774.220000001</v>
      </c>
      <c r="AC81" s="44">
        <f t="shared" si="27"/>
        <v>4770778.819999998</v>
      </c>
      <c r="AD81" s="44">
        <f t="shared" si="28"/>
        <v>9.403637603051868</v>
      </c>
    </row>
    <row r="82" spans="1:30" ht="13.5">
      <c r="A82" s="46" t="s">
        <v>64</v>
      </c>
      <c r="B82" s="46">
        <v>1010032</v>
      </c>
      <c r="C82" s="46"/>
      <c r="D82" s="46">
        <v>2</v>
      </c>
      <c r="E82" s="48" t="s">
        <v>133</v>
      </c>
      <c r="F82" s="44">
        <v>37956635.31</v>
      </c>
      <c r="G82" s="44">
        <v>34525299.98</v>
      </c>
      <c r="H82" s="44">
        <v>3431335.33</v>
      </c>
      <c r="I82" s="44">
        <v>124000</v>
      </c>
      <c r="J82" s="44">
        <v>41198477.41</v>
      </c>
      <c r="K82" s="44">
        <v>34258748.54</v>
      </c>
      <c r="L82" s="44">
        <v>37136328.35</v>
      </c>
      <c r="M82" s="44">
        <v>34517110.57</v>
      </c>
      <c r="N82" s="44">
        <v>2619217.78</v>
      </c>
      <c r="O82" s="44">
        <v>124046.26</v>
      </c>
      <c r="P82" s="44">
        <v>39858822.7</v>
      </c>
      <c r="Q82" s="44">
        <v>33198895.03</v>
      </c>
      <c r="R82" s="44">
        <f t="shared" si="29"/>
        <v>97.8388311996035</v>
      </c>
      <c r="S82" s="44">
        <f t="shared" si="19"/>
        <v>99.97627997438185</v>
      </c>
      <c r="T82" s="44">
        <f t="shared" si="20"/>
        <v>76.33231754122963</v>
      </c>
      <c r="U82" s="44">
        <f t="shared" si="21"/>
        <v>100.0373064516129</v>
      </c>
      <c r="V82" s="44">
        <f t="shared" si="22"/>
        <v>96.7482907276694</v>
      </c>
      <c r="W82" s="44">
        <f t="shared" si="23"/>
        <v>96.90632741951292</v>
      </c>
      <c r="X82" s="44">
        <v>0</v>
      </c>
      <c r="Y82" s="44">
        <v>1641842.1</v>
      </c>
      <c r="Z82" s="44">
        <f t="shared" si="24"/>
        <v>266551.4399999976</v>
      </c>
      <c r="AA82" s="44">
        <f t="shared" si="25"/>
        <v>1318215.539999999</v>
      </c>
      <c r="AB82" s="44">
        <f t="shared" si="26"/>
        <v>1908393.5399999977</v>
      </c>
      <c r="AC82" s="44">
        <f t="shared" si="27"/>
        <v>2960057.639999999</v>
      </c>
      <c r="AD82" s="44">
        <f t="shared" si="28"/>
        <v>3.8836951957314243</v>
      </c>
    </row>
    <row r="83" spans="1:30" ht="13.5">
      <c r="A83" s="46" t="s">
        <v>64</v>
      </c>
      <c r="B83" s="46">
        <v>1010042</v>
      </c>
      <c r="C83" s="46"/>
      <c r="D83" s="46">
        <v>2</v>
      </c>
      <c r="E83" s="48" t="s">
        <v>134</v>
      </c>
      <c r="F83" s="44">
        <v>31114625</v>
      </c>
      <c r="G83" s="44">
        <v>29975232.06</v>
      </c>
      <c r="H83" s="44">
        <v>1139392.94</v>
      </c>
      <c r="I83" s="44">
        <v>0</v>
      </c>
      <c r="J83" s="44">
        <v>34506161.72</v>
      </c>
      <c r="K83" s="44">
        <v>27824938.72</v>
      </c>
      <c r="L83" s="44">
        <v>30402352.21</v>
      </c>
      <c r="M83" s="44">
        <v>30019925.67</v>
      </c>
      <c r="N83" s="44">
        <v>382426.54</v>
      </c>
      <c r="O83" s="44">
        <v>0</v>
      </c>
      <c r="P83" s="44">
        <v>31615518.85</v>
      </c>
      <c r="Q83" s="44">
        <v>25037778.87</v>
      </c>
      <c r="R83" s="44">
        <f t="shared" si="29"/>
        <v>97.71081030222926</v>
      </c>
      <c r="S83" s="44">
        <f t="shared" si="19"/>
        <v>100.14910179814636</v>
      </c>
      <c r="T83" s="44">
        <f t="shared" si="20"/>
        <v>33.564060876136374</v>
      </c>
      <c r="U83" s="44">
        <f t="shared" si="21"/>
        <v>0</v>
      </c>
      <c r="V83" s="44">
        <f t="shared" si="22"/>
        <v>91.62282118348573</v>
      </c>
      <c r="W83" s="44">
        <f t="shared" si="23"/>
        <v>89.98323094959183</v>
      </c>
      <c r="X83" s="44">
        <v>1827223.72</v>
      </c>
      <c r="Y83" s="44">
        <v>2402232</v>
      </c>
      <c r="Z83" s="44">
        <f t="shared" si="24"/>
        <v>2150293.34</v>
      </c>
      <c r="AA83" s="44">
        <f t="shared" si="25"/>
        <v>4982146.800000001</v>
      </c>
      <c r="AB83" s="44">
        <f t="shared" si="26"/>
        <v>6379749.06</v>
      </c>
      <c r="AC83" s="44">
        <f t="shared" si="27"/>
        <v>9211602.52</v>
      </c>
      <c r="AD83" s="44">
        <f t="shared" si="28"/>
        <v>16.387372811111845</v>
      </c>
    </row>
    <row r="84" spans="1:30" ht="13.5">
      <c r="A84" s="46" t="s">
        <v>64</v>
      </c>
      <c r="B84" s="46">
        <v>1010052</v>
      </c>
      <c r="C84" s="46"/>
      <c r="D84" s="46">
        <v>2</v>
      </c>
      <c r="E84" s="48" t="s">
        <v>135</v>
      </c>
      <c r="F84" s="44">
        <v>16640130.01</v>
      </c>
      <c r="G84" s="44">
        <v>15156463.68</v>
      </c>
      <c r="H84" s="44">
        <v>1483666.33</v>
      </c>
      <c r="I84" s="44">
        <v>5000</v>
      </c>
      <c r="J84" s="44">
        <v>18190130.01</v>
      </c>
      <c r="K84" s="44">
        <v>15131439.05</v>
      </c>
      <c r="L84" s="44">
        <v>16549736.78</v>
      </c>
      <c r="M84" s="44">
        <v>15071070.45</v>
      </c>
      <c r="N84" s="44">
        <v>1478666.33</v>
      </c>
      <c r="O84" s="44">
        <v>0</v>
      </c>
      <c r="P84" s="44">
        <v>17198788.25</v>
      </c>
      <c r="Q84" s="44">
        <v>14182219.72</v>
      </c>
      <c r="R84" s="44">
        <f t="shared" si="29"/>
        <v>99.45677569859323</v>
      </c>
      <c r="S84" s="44">
        <f t="shared" si="19"/>
        <v>99.43658869375524</v>
      </c>
      <c r="T84" s="44">
        <f t="shared" si="20"/>
        <v>99.66299700283689</v>
      </c>
      <c r="U84" s="44">
        <f t="shared" si="21"/>
        <v>0</v>
      </c>
      <c r="V84" s="44">
        <f t="shared" si="22"/>
        <v>94.55011173941575</v>
      </c>
      <c r="W84" s="44">
        <f t="shared" si="23"/>
        <v>93.72684034305382</v>
      </c>
      <c r="X84" s="44">
        <v>0</v>
      </c>
      <c r="Y84" s="44">
        <v>415455.81</v>
      </c>
      <c r="Z84" s="44">
        <f t="shared" si="24"/>
        <v>25024.629999998957</v>
      </c>
      <c r="AA84" s="44">
        <f t="shared" si="25"/>
        <v>888850.7299999986</v>
      </c>
      <c r="AB84" s="44">
        <f t="shared" si="26"/>
        <v>440480.43999999895</v>
      </c>
      <c r="AC84" s="44">
        <f t="shared" si="27"/>
        <v>1304306.5399999986</v>
      </c>
      <c r="AD84" s="44">
        <f t="shared" si="28"/>
        <v>5.370784694740013</v>
      </c>
    </row>
    <row r="85" spans="1:30" ht="13.5">
      <c r="A85" s="46" t="s">
        <v>64</v>
      </c>
      <c r="B85" s="46">
        <v>1010062</v>
      </c>
      <c r="C85" s="46"/>
      <c r="D85" s="46">
        <v>2</v>
      </c>
      <c r="E85" s="48" t="s">
        <v>136</v>
      </c>
      <c r="F85" s="44">
        <v>56514818.34</v>
      </c>
      <c r="G85" s="44">
        <v>52188207.42</v>
      </c>
      <c r="H85" s="44">
        <v>4326610.92</v>
      </c>
      <c r="I85" s="44">
        <v>234000</v>
      </c>
      <c r="J85" s="44">
        <v>68898228.17</v>
      </c>
      <c r="K85" s="44">
        <v>49363228.02</v>
      </c>
      <c r="L85" s="44">
        <v>54084541.98</v>
      </c>
      <c r="M85" s="44">
        <v>52053758.02</v>
      </c>
      <c r="N85" s="44">
        <v>2030783.96</v>
      </c>
      <c r="O85" s="44">
        <v>240887.54</v>
      </c>
      <c r="P85" s="44">
        <v>63377635.88</v>
      </c>
      <c r="Q85" s="44">
        <v>47469327.97</v>
      </c>
      <c r="R85" s="44">
        <f t="shared" si="29"/>
        <v>95.69975374355948</v>
      </c>
      <c r="S85" s="44">
        <f t="shared" si="19"/>
        <v>99.74237589937132</v>
      </c>
      <c r="T85" s="44">
        <f t="shared" si="20"/>
        <v>46.93705991940685</v>
      </c>
      <c r="U85" s="44">
        <f t="shared" si="21"/>
        <v>102.94339316239316</v>
      </c>
      <c r="V85" s="44">
        <f t="shared" si="22"/>
        <v>91.9873232786503</v>
      </c>
      <c r="W85" s="44">
        <f t="shared" si="23"/>
        <v>96.16333832699783</v>
      </c>
      <c r="X85" s="44">
        <v>0</v>
      </c>
      <c r="Y85" s="44">
        <v>3288021.83</v>
      </c>
      <c r="Z85" s="44">
        <f t="shared" si="24"/>
        <v>2824979.3999999985</v>
      </c>
      <c r="AA85" s="44">
        <f t="shared" si="25"/>
        <v>4584430.0500000045</v>
      </c>
      <c r="AB85" s="44">
        <f t="shared" si="26"/>
        <v>6113001.229999999</v>
      </c>
      <c r="AC85" s="44">
        <f t="shared" si="27"/>
        <v>7872451.880000005</v>
      </c>
      <c r="AD85" s="44">
        <f t="shared" si="28"/>
        <v>8.921805405663536</v>
      </c>
    </row>
    <row r="86" spans="1:30" ht="13.5">
      <c r="A86" s="46" t="s">
        <v>64</v>
      </c>
      <c r="B86" s="46">
        <v>1010072</v>
      </c>
      <c r="C86" s="46"/>
      <c r="D86" s="46">
        <v>2</v>
      </c>
      <c r="E86" s="48" t="s">
        <v>137</v>
      </c>
      <c r="F86" s="44">
        <v>18318005.48</v>
      </c>
      <c r="G86" s="44">
        <v>15631702.48</v>
      </c>
      <c r="H86" s="44">
        <v>2686303</v>
      </c>
      <c r="I86" s="44">
        <v>700</v>
      </c>
      <c r="J86" s="44">
        <v>20780019.48</v>
      </c>
      <c r="K86" s="44">
        <v>14769352.43</v>
      </c>
      <c r="L86" s="44">
        <v>18109490.81</v>
      </c>
      <c r="M86" s="44">
        <v>15523870.81</v>
      </c>
      <c r="N86" s="44">
        <v>2585620</v>
      </c>
      <c r="O86" s="44">
        <v>700</v>
      </c>
      <c r="P86" s="44">
        <v>18616654</v>
      </c>
      <c r="Q86" s="44">
        <v>13945752.08</v>
      </c>
      <c r="R86" s="44">
        <f t="shared" si="29"/>
        <v>98.86169555835289</v>
      </c>
      <c r="S86" s="44">
        <f t="shared" si="19"/>
        <v>99.3101732192129</v>
      </c>
      <c r="T86" s="44">
        <f t="shared" si="20"/>
        <v>96.25198646615813</v>
      </c>
      <c r="U86" s="44">
        <f t="shared" si="21"/>
        <v>100</v>
      </c>
      <c r="V86" s="44">
        <f t="shared" si="22"/>
        <v>89.58920379221897</v>
      </c>
      <c r="W86" s="44">
        <f t="shared" si="23"/>
        <v>94.4235852323012</v>
      </c>
      <c r="X86" s="44">
        <v>0</v>
      </c>
      <c r="Y86" s="44">
        <v>499101.55</v>
      </c>
      <c r="Z86" s="44">
        <f t="shared" si="24"/>
        <v>862350.0500000007</v>
      </c>
      <c r="AA86" s="44">
        <f t="shared" si="25"/>
        <v>1578118.7300000004</v>
      </c>
      <c r="AB86" s="44">
        <f t="shared" si="26"/>
        <v>1361451.6000000008</v>
      </c>
      <c r="AC86" s="44">
        <f t="shared" si="27"/>
        <v>2077220.2800000005</v>
      </c>
      <c r="AD86" s="44">
        <f t="shared" si="28"/>
        <v>8.71818399845998</v>
      </c>
    </row>
    <row r="87" spans="1:30" ht="13.5">
      <c r="A87" s="46" t="s">
        <v>64</v>
      </c>
      <c r="B87" s="46">
        <v>1010082</v>
      </c>
      <c r="C87" s="46"/>
      <c r="D87" s="46">
        <v>2</v>
      </c>
      <c r="E87" s="48" t="s">
        <v>138</v>
      </c>
      <c r="F87" s="44">
        <v>51846783.71</v>
      </c>
      <c r="G87" s="44">
        <v>49781122.71</v>
      </c>
      <c r="H87" s="44">
        <v>2065661</v>
      </c>
      <c r="I87" s="44">
        <v>200334</v>
      </c>
      <c r="J87" s="44">
        <v>60086783.71</v>
      </c>
      <c r="K87" s="44">
        <v>48869861.53</v>
      </c>
      <c r="L87" s="44">
        <v>51265946.78</v>
      </c>
      <c r="M87" s="44">
        <v>49363053.71</v>
      </c>
      <c r="N87" s="44">
        <v>1902893.07</v>
      </c>
      <c r="O87" s="44">
        <v>191414</v>
      </c>
      <c r="P87" s="44">
        <v>55227984.86</v>
      </c>
      <c r="Q87" s="44">
        <v>46666749.68</v>
      </c>
      <c r="R87" s="44">
        <f t="shared" si="29"/>
        <v>98.87970499144392</v>
      </c>
      <c r="S87" s="44">
        <f t="shared" si="19"/>
        <v>99.16018567432586</v>
      </c>
      <c r="T87" s="44">
        <f t="shared" si="20"/>
        <v>92.1202980547147</v>
      </c>
      <c r="U87" s="44">
        <f t="shared" si="21"/>
        <v>95.54743578224365</v>
      </c>
      <c r="V87" s="44">
        <f t="shared" si="22"/>
        <v>91.91369790493317</v>
      </c>
      <c r="W87" s="44">
        <f t="shared" si="23"/>
        <v>95.4918803102244</v>
      </c>
      <c r="X87" s="44">
        <v>0</v>
      </c>
      <c r="Y87" s="44">
        <v>1820770.18</v>
      </c>
      <c r="Z87" s="44">
        <f t="shared" si="24"/>
        <v>911261.1799999997</v>
      </c>
      <c r="AA87" s="44">
        <f t="shared" si="25"/>
        <v>2696304.030000001</v>
      </c>
      <c r="AB87" s="44">
        <f t="shared" si="26"/>
        <v>2732031.3599999994</v>
      </c>
      <c r="AC87" s="44">
        <f t="shared" si="27"/>
        <v>4517074.210000001</v>
      </c>
      <c r="AD87" s="44">
        <f t="shared" si="28"/>
        <v>5.632819076554274</v>
      </c>
    </row>
    <row r="88" spans="1:30" ht="13.5">
      <c r="A88" s="46" t="s">
        <v>64</v>
      </c>
      <c r="B88" s="46">
        <v>1010093</v>
      </c>
      <c r="C88" s="46"/>
      <c r="D88" s="46">
        <v>3</v>
      </c>
      <c r="E88" s="48" t="s">
        <v>139</v>
      </c>
      <c r="F88" s="44">
        <v>75086609.16</v>
      </c>
      <c r="G88" s="44">
        <v>68814908.65</v>
      </c>
      <c r="H88" s="44">
        <v>6271700.51</v>
      </c>
      <c r="I88" s="44">
        <v>327726</v>
      </c>
      <c r="J88" s="44">
        <v>88038449.29</v>
      </c>
      <c r="K88" s="44">
        <v>65011724.98</v>
      </c>
      <c r="L88" s="44">
        <v>71345539.12</v>
      </c>
      <c r="M88" s="44">
        <v>69665711.98</v>
      </c>
      <c r="N88" s="44">
        <v>1679827.14</v>
      </c>
      <c r="O88" s="44">
        <v>328713.49</v>
      </c>
      <c r="P88" s="44">
        <v>72558990.4</v>
      </c>
      <c r="Q88" s="44">
        <v>62763834.38</v>
      </c>
      <c r="R88" s="44">
        <f t="shared" si="29"/>
        <v>95.01766016357425</v>
      </c>
      <c r="S88" s="44">
        <f t="shared" si="19"/>
        <v>101.23636483240467</v>
      </c>
      <c r="T88" s="44">
        <f t="shared" si="20"/>
        <v>26.78423718290719</v>
      </c>
      <c r="U88" s="44">
        <f t="shared" si="21"/>
        <v>100.30131573326497</v>
      </c>
      <c r="V88" s="44">
        <f t="shared" si="22"/>
        <v>82.41738806755849</v>
      </c>
      <c r="W88" s="44">
        <f t="shared" si="23"/>
        <v>96.54233047855362</v>
      </c>
      <c r="X88" s="44">
        <v>0</v>
      </c>
      <c r="Y88" s="44">
        <v>7745703.61</v>
      </c>
      <c r="Z88" s="44">
        <f t="shared" si="24"/>
        <v>3803183.6700000092</v>
      </c>
      <c r="AA88" s="44">
        <f t="shared" si="25"/>
        <v>6901877.6000000015</v>
      </c>
      <c r="AB88" s="44">
        <f t="shared" si="26"/>
        <v>11548887.280000009</v>
      </c>
      <c r="AC88" s="44">
        <f t="shared" si="27"/>
        <v>14647581.21</v>
      </c>
      <c r="AD88" s="44">
        <f t="shared" si="28"/>
        <v>10.134608525192396</v>
      </c>
    </row>
    <row r="89" spans="1:30" ht="13.5">
      <c r="A89" s="46" t="s">
        <v>64</v>
      </c>
      <c r="B89" s="46">
        <v>1010102</v>
      </c>
      <c r="C89" s="46"/>
      <c r="D89" s="46">
        <v>2</v>
      </c>
      <c r="E89" s="48" t="s">
        <v>140</v>
      </c>
      <c r="F89" s="44">
        <v>62980948.47</v>
      </c>
      <c r="G89" s="44">
        <v>53799456.3</v>
      </c>
      <c r="H89" s="44">
        <v>9181492.17</v>
      </c>
      <c r="I89" s="44">
        <v>200000</v>
      </c>
      <c r="J89" s="44">
        <v>72908026.79</v>
      </c>
      <c r="K89" s="44">
        <v>48785856.61</v>
      </c>
      <c r="L89" s="44">
        <v>62546774.86</v>
      </c>
      <c r="M89" s="44">
        <v>53941267.84</v>
      </c>
      <c r="N89" s="44">
        <v>8605507.02</v>
      </c>
      <c r="O89" s="44">
        <v>190403.73</v>
      </c>
      <c r="P89" s="44">
        <v>69765206.37</v>
      </c>
      <c r="Q89" s="44">
        <v>46379947.19</v>
      </c>
      <c r="R89" s="44">
        <f t="shared" si="29"/>
        <v>99.31062706969742</v>
      </c>
      <c r="S89" s="44">
        <f t="shared" si="19"/>
        <v>100.26359288690433</v>
      </c>
      <c r="T89" s="44">
        <f t="shared" si="20"/>
        <v>93.72667166365399</v>
      </c>
      <c r="U89" s="44">
        <f t="shared" si="21"/>
        <v>95.20186500000001</v>
      </c>
      <c r="V89" s="44">
        <f t="shared" si="22"/>
        <v>95.68933551164072</v>
      </c>
      <c r="W89" s="44">
        <f t="shared" si="23"/>
        <v>95.06842846025411</v>
      </c>
      <c r="X89" s="44">
        <v>0</v>
      </c>
      <c r="Y89" s="44">
        <v>2759080.9</v>
      </c>
      <c r="Z89" s="44">
        <f t="shared" si="24"/>
        <v>5013599.689999998</v>
      </c>
      <c r="AA89" s="44">
        <f t="shared" si="25"/>
        <v>7561320.650000006</v>
      </c>
      <c r="AB89" s="44">
        <f t="shared" si="26"/>
        <v>7772680.589999998</v>
      </c>
      <c r="AC89" s="44">
        <f t="shared" si="27"/>
        <v>10320401.550000006</v>
      </c>
      <c r="AD89" s="44">
        <f t="shared" si="28"/>
        <v>12.393483752521021</v>
      </c>
    </row>
    <row r="90" spans="1:30" ht="13.5">
      <c r="A90" s="46" t="s">
        <v>64</v>
      </c>
      <c r="B90" s="46">
        <v>1010113</v>
      </c>
      <c r="C90" s="46"/>
      <c r="D90" s="46">
        <v>3</v>
      </c>
      <c r="E90" s="48" t="s">
        <v>141</v>
      </c>
      <c r="F90" s="44">
        <v>43395725.71</v>
      </c>
      <c r="G90" s="44">
        <v>36636862.59</v>
      </c>
      <c r="H90" s="44">
        <v>6758863.12</v>
      </c>
      <c r="I90" s="44">
        <v>165500</v>
      </c>
      <c r="J90" s="44">
        <v>47464044.07</v>
      </c>
      <c r="K90" s="44">
        <v>32186030.77</v>
      </c>
      <c r="L90" s="44">
        <v>43198508.07</v>
      </c>
      <c r="M90" s="44">
        <v>36581639.28</v>
      </c>
      <c r="N90" s="44">
        <v>6616868.79</v>
      </c>
      <c r="O90" s="44">
        <v>161056.72</v>
      </c>
      <c r="P90" s="44">
        <v>46141554.21</v>
      </c>
      <c r="Q90" s="44">
        <v>30961472.31</v>
      </c>
      <c r="R90" s="44">
        <f t="shared" si="29"/>
        <v>99.54553671640855</v>
      </c>
      <c r="S90" s="44">
        <f t="shared" si="19"/>
        <v>99.84926845232901</v>
      </c>
      <c r="T90" s="44">
        <f t="shared" si="20"/>
        <v>97.89913884215487</v>
      </c>
      <c r="U90" s="44">
        <f t="shared" si="21"/>
        <v>97.31523867069487</v>
      </c>
      <c r="V90" s="44">
        <f t="shared" si="22"/>
        <v>97.21370168532292</v>
      </c>
      <c r="W90" s="44">
        <f t="shared" si="23"/>
        <v>96.19537286610256</v>
      </c>
      <c r="X90" s="44">
        <v>0</v>
      </c>
      <c r="Y90" s="44">
        <v>658318.36</v>
      </c>
      <c r="Z90" s="44">
        <f t="shared" si="24"/>
        <v>4450831.820000004</v>
      </c>
      <c r="AA90" s="44">
        <f t="shared" si="25"/>
        <v>5620166.9700000025</v>
      </c>
      <c r="AB90" s="44">
        <f t="shared" si="26"/>
        <v>5109150.180000004</v>
      </c>
      <c r="AC90" s="44">
        <f t="shared" si="27"/>
        <v>6278485.330000003</v>
      </c>
      <c r="AD90" s="44">
        <f t="shared" si="28"/>
        <v>13.382924430241792</v>
      </c>
    </row>
    <row r="91" spans="1:30" ht="13.5">
      <c r="A91" s="46" t="s">
        <v>64</v>
      </c>
      <c r="B91" s="46">
        <v>1011012</v>
      </c>
      <c r="C91" s="46"/>
      <c r="D91" s="46">
        <v>2</v>
      </c>
      <c r="E91" s="48" t="s">
        <v>142</v>
      </c>
      <c r="F91" s="44">
        <v>21541605.23</v>
      </c>
      <c r="G91" s="44">
        <v>17616570.26</v>
      </c>
      <c r="H91" s="44">
        <v>3925034.97</v>
      </c>
      <c r="I91" s="44">
        <v>24610</v>
      </c>
      <c r="J91" s="44">
        <v>28140426.04</v>
      </c>
      <c r="K91" s="44">
        <v>16810684.29</v>
      </c>
      <c r="L91" s="44">
        <v>21640220.73</v>
      </c>
      <c r="M91" s="44">
        <v>17715985.94</v>
      </c>
      <c r="N91" s="44">
        <v>3924234.79</v>
      </c>
      <c r="O91" s="44">
        <v>24610</v>
      </c>
      <c r="P91" s="44">
        <v>24091470.19</v>
      </c>
      <c r="Q91" s="44">
        <v>16233481.28</v>
      </c>
      <c r="R91" s="44">
        <f t="shared" si="29"/>
        <v>100.45779086074171</v>
      </c>
      <c r="S91" s="44">
        <f t="shared" si="19"/>
        <v>100.56433050549988</v>
      </c>
      <c r="T91" s="44">
        <f t="shared" si="20"/>
        <v>99.97961343004289</v>
      </c>
      <c r="U91" s="44">
        <f t="shared" si="21"/>
        <v>100</v>
      </c>
      <c r="V91" s="44">
        <f t="shared" si="22"/>
        <v>85.61160430106979</v>
      </c>
      <c r="W91" s="44">
        <f t="shared" si="23"/>
        <v>96.56645143027667</v>
      </c>
      <c r="X91" s="44">
        <v>271350.98</v>
      </c>
      <c r="Y91" s="44">
        <v>1135723.45</v>
      </c>
      <c r="Z91" s="44">
        <f t="shared" si="24"/>
        <v>805885.9700000025</v>
      </c>
      <c r="AA91" s="44">
        <f t="shared" si="25"/>
        <v>1482504.660000002</v>
      </c>
      <c r="AB91" s="44">
        <f t="shared" si="26"/>
        <v>2212960.4000000022</v>
      </c>
      <c r="AC91" s="44">
        <f t="shared" si="27"/>
        <v>2889579.0900000017</v>
      </c>
      <c r="AD91" s="44">
        <f t="shared" si="28"/>
        <v>6.964414452162577</v>
      </c>
    </row>
    <row r="92" spans="1:30" ht="13.5">
      <c r="A92" s="46" t="s">
        <v>64</v>
      </c>
      <c r="B92" s="46">
        <v>1011022</v>
      </c>
      <c r="C92" s="46"/>
      <c r="D92" s="46">
        <v>2</v>
      </c>
      <c r="E92" s="48" t="s">
        <v>143</v>
      </c>
      <c r="F92" s="44">
        <v>19506278.62</v>
      </c>
      <c r="G92" s="44">
        <v>15811122.34</v>
      </c>
      <c r="H92" s="44">
        <v>3695156.28</v>
      </c>
      <c r="I92" s="44">
        <v>291000</v>
      </c>
      <c r="J92" s="44">
        <v>20869187.77</v>
      </c>
      <c r="K92" s="44">
        <v>14352587.77</v>
      </c>
      <c r="L92" s="44">
        <v>19499414.74</v>
      </c>
      <c r="M92" s="44">
        <v>15805291.49</v>
      </c>
      <c r="N92" s="44">
        <v>3694123.25</v>
      </c>
      <c r="O92" s="44">
        <v>290866.45</v>
      </c>
      <c r="P92" s="44">
        <v>20363602.89</v>
      </c>
      <c r="Q92" s="44">
        <v>13877097.41</v>
      </c>
      <c r="R92" s="44">
        <f t="shared" si="29"/>
        <v>99.96481194525252</v>
      </c>
      <c r="S92" s="44">
        <f t="shared" si="19"/>
        <v>99.96312184628887</v>
      </c>
      <c r="T92" s="44">
        <f t="shared" si="20"/>
        <v>99.97204367226385</v>
      </c>
      <c r="U92" s="44">
        <f t="shared" si="21"/>
        <v>99.95410652920962</v>
      </c>
      <c r="V92" s="44">
        <f t="shared" si="22"/>
        <v>97.57736196745141</v>
      </c>
      <c r="W92" s="44">
        <f t="shared" si="23"/>
        <v>96.68707575512009</v>
      </c>
      <c r="X92" s="44">
        <v>0</v>
      </c>
      <c r="Y92" s="44">
        <v>1705407.89</v>
      </c>
      <c r="Z92" s="44">
        <f t="shared" si="24"/>
        <v>1458534.5700000003</v>
      </c>
      <c r="AA92" s="44">
        <f t="shared" si="25"/>
        <v>1928194.08</v>
      </c>
      <c r="AB92" s="44">
        <f t="shared" si="26"/>
        <v>3163942.46</v>
      </c>
      <c r="AC92" s="44">
        <f t="shared" si="27"/>
        <v>3633601.9699999997</v>
      </c>
      <c r="AD92" s="44">
        <f t="shared" si="28"/>
        <v>11.380139145653146</v>
      </c>
    </row>
    <row r="93" spans="1:30" ht="13.5">
      <c r="A93" s="46" t="s">
        <v>64</v>
      </c>
      <c r="B93" s="46">
        <v>1011033</v>
      </c>
      <c r="C93" s="46"/>
      <c r="D93" s="46">
        <v>3</v>
      </c>
      <c r="E93" s="48" t="s">
        <v>144</v>
      </c>
      <c r="F93" s="44">
        <v>63987330.45</v>
      </c>
      <c r="G93" s="44">
        <v>59413746.8</v>
      </c>
      <c r="H93" s="44">
        <v>4573583.65</v>
      </c>
      <c r="I93" s="44">
        <v>1000000</v>
      </c>
      <c r="J93" s="44">
        <v>62035500.77</v>
      </c>
      <c r="K93" s="44">
        <v>54352135.99</v>
      </c>
      <c r="L93" s="44">
        <v>64747994.23</v>
      </c>
      <c r="M93" s="44">
        <v>60398923.01</v>
      </c>
      <c r="N93" s="44">
        <v>4349071.22</v>
      </c>
      <c r="O93" s="44">
        <v>1058215</v>
      </c>
      <c r="P93" s="44">
        <v>59651791.72</v>
      </c>
      <c r="Q93" s="44">
        <v>52290803.21</v>
      </c>
      <c r="R93" s="44">
        <f t="shared" si="29"/>
        <v>101.18877248769486</v>
      </c>
      <c r="S93" s="44">
        <f t="shared" si="19"/>
        <v>101.65816206359838</v>
      </c>
      <c r="T93" s="44">
        <f t="shared" si="20"/>
        <v>95.09110476201741</v>
      </c>
      <c r="U93" s="44">
        <f t="shared" si="21"/>
        <v>105.82149999999999</v>
      </c>
      <c r="V93" s="44">
        <f t="shared" si="22"/>
        <v>96.1575081680444</v>
      </c>
      <c r="W93" s="44">
        <f t="shared" si="23"/>
        <v>96.2074484425428</v>
      </c>
      <c r="X93" s="44">
        <v>0</v>
      </c>
      <c r="Y93" s="44">
        <v>8075360.76</v>
      </c>
      <c r="Z93" s="44">
        <f t="shared" si="24"/>
        <v>5061610.809999995</v>
      </c>
      <c r="AA93" s="44">
        <f t="shared" si="25"/>
        <v>8108119.799999997</v>
      </c>
      <c r="AB93" s="44">
        <f t="shared" si="26"/>
        <v>13136971.569999995</v>
      </c>
      <c r="AC93" s="44">
        <f t="shared" si="27"/>
        <v>16183480.559999997</v>
      </c>
      <c r="AD93" s="44">
        <f t="shared" si="28"/>
        <v>14.156940163179474</v>
      </c>
    </row>
    <row r="94" spans="1:30" ht="13.5">
      <c r="A94" s="46" t="s">
        <v>64</v>
      </c>
      <c r="B94" s="46">
        <v>1011043</v>
      </c>
      <c r="C94" s="46"/>
      <c r="D94" s="46">
        <v>3</v>
      </c>
      <c r="E94" s="48" t="s">
        <v>145</v>
      </c>
      <c r="F94" s="44">
        <v>47557256.55</v>
      </c>
      <c r="G94" s="44">
        <v>39277902.87</v>
      </c>
      <c r="H94" s="44">
        <v>8279353.68</v>
      </c>
      <c r="I94" s="44">
        <v>225000</v>
      </c>
      <c r="J94" s="44">
        <v>68808711.63</v>
      </c>
      <c r="K94" s="44">
        <v>39252842.95</v>
      </c>
      <c r="L94" s="44">
        <v>46497886.28</v>
      </c>
      <c r="M94" s="44">
        <v>38406845.83</v>
      </c>
      <c r="N94" s="44">
        <v>8091040.45</v>
      </c>
      <c r="O94" s="44">
        <v>127300</v>
      </c>
      <c r="P94" s="44">
        <v>49550479.8</v>
      </c>
      <c r="Q94" s="44">
        <v>36312290.63</v>
      </c>
      <c r="R94" s="44">
        <f t="shared" si="29"/>
        <v>97.77243191291699</v>
      </c>
      <c r="S94" s="44">
        <f t="shared" si="19"/>
        <v>97.78232294406608</v>
      </c>
      <c r="T94" s="44">
        <f t="shared" si="20"/>
        <v>97.72550808579543</v>
      </c>
      <c r="U94" s="44">
        <f t="shared" si="21"/>
        <v>56.57777777777778</v>
      </c>
      <c r="V94" s="44">
        <f t="shared" si="22"/>
        <v>72.01192788849781</v>
      </c>
      <c r="W94" s="44">
        <f t="shared" si="23"/>
        <v>92.50868956486629</v>
      </c>
      <c r="X94" s="44">
        <v>0</v>
      </c>
      <c r="Y94" s="44">
        <v>340845.58</v>
      </c>
      <c r="Z94" s="44">
        <f t="shared" si="24"/>
        <v>25059.919999994338</v>
      </c>
      <c r="AA94" s="44">
        <f t="shared" si="25"/>
        <v>2094555.1999999955</v>
      </c>
      <c r="AB94" s="44">
        <f t="shared" si="26"/>
        <v>365905.49999999435</v>
      </c>
      <c r="AC94" s="44">
        <f t="shared" si="27"/>
        <v>2435400.7799999956</v>
      </c>
      <c r="AD94" s="44">
        <f t="shared" si="28"/>
        <v>4.778400434420769</v>
      </c>
    </row>
    <row r="95" spans="1:30" ht="13.5">
      <c r="A95" s="46" t="s">
        <v>64</v>
      </c>
      <c r="B95" s="46">
        <v>1011052</v>
      </c>
      <c r="C95" s="46"/>
      <c r="D95" s="46">
        <v>2</v>
      </c>
      <c r="E95" s="48" t="s">
        <v>146</v>
      </c>
      <c r="F95" s="44">
        <v>32134457.36</v>
      </c>
      <c r="G95" s="44">
        <v>28395124.11</v>
      </c>
      <c r="H95" s="44">
        <v>3739333.25</v>
      </c>
      <c r="I95" s="44">
        <v>2200</v>
      </c>
      <c r="J95" s="44">
        <v>34651134.58</v>
      </c>
      <c r="K95" s="44">
        <v>23280279.49</v>
      </c>
      <c r="L95" s="44">
        <v>31393138.35</v>
      </c>
      <c r="M95" s="44">
        <v>28126092.06</v>
      </c>
      <c r="N95" s="44">
        <v>3267046.29</v>
      </c>
      <c r="O95" s="44">
        <v>2184</v>
      </c>
      <c r="P95" s="44">
        <v>31274070.05</v>
      </c>
      <c r="Q95" s="44">
        <v>22058015.82</v>
      </c>
      <c r="R95" s="44">
        <f t="shared" si="29"/>
        <v>97.69307132933643</v>
      </c>
      <c r="S95" s="44">
        <f t="shared" si="19"/>
        <v>99.05254138366222</v>
      </c>
      <c r="T95" s="44">
        <f t="shared" si="20"/>
        <v>87.36975475507566</v>
      </c>
      <c r="U95" s="44">
        <f t="shared" si="21"/>
        <v>99.27272727272727</v>
      </c>
      <c r="V95" s="44">
        <f t="shared" si="22"/>
        <v>90.2541011400268</v>
      </c>
      <c r="W95" s="44">
        <f t="shared" si="23"/>
        <v>94.7497895352802</v>
      </c>
      <c r="X95" s="44">
        <v>0</v>
      </c>
      <c r="Y95" s="44">
        <v>1031853.3</v>
      </c>
      <c r="Z95" s="44">
        <f t="shared" si="24"/>
        <v>5114844.620000001</v>
      </c>
      <c r="AA95" s="44">
        <f t="shared" si="25"/>
        <v>6068076.239999998</v>
      </c>
      <c r="AB95" s="44">
        <f t="shared" si="26"/>
        <v>6146697.920000001</v>
      </c>
      <c r="AC95" s="44">
        <f t="shared" si="27"/>
        <v>7099929.539999998</v>
      </c>
      <c r="AD95" s="44">
        <f t="shared" si="28"/>
        <v>19.336264416520173</v>
      </c>
    </row>
    <row r="96" spans="1:30" ht="13.5">
      <c r="A96" s="46" t="s">
        <v>64</v>
      </c>
      <c r="B96" s="46">
        <v>1011062</v>
      </c>
      <c r="C96" s="46"/>
      <c r="D96" s="46">
        <v>2</v>
      </c>
      <c r="E96" s="48" t="s">
        <v>147</v>
      </c>
      <c r="F96" s="44">
        <v>22640506.88</v>
      </c>
      <c r="G96" s="44">
        <v>20660121.88</v>
      </c>
      <c r="H96" s="44">
        <v>1980385</v>
      </c>
      <c r="I96" s="44">
        <v>0</v>
      </c>
      <c r="J96" s="44">
        <v>24595485.88</v>
      </c>
      <c r="K96" s="44">
        <v>19406961.38</v>
      </c>
      <c r="L96" s="44">
        <v>22169994.73</v>
      </c>
      <c r="M96" s="44">
        <v>20669213.73</v>
      </c>
      <c r="N96" s="44">
        <v>1500781</v>
      </c>
      <c r="O96" s="44">
        <v>0</v>
      </c>
      <c r="P96" s="44">
        <v>23656751.3</v>
      </c>
      <c r="Q96" s="44">
        <v>18476094.43</v>
      </c>
      <c r="R96" s="44">
        <f t="shared" si="29"/>
        <v>97.92181264980584</v>
      </c>
      <c r="S96" s="44">
        <f t="shared" si="19"/>
        <v>100.04400675878298</v>
      </c>
      <c r="T96" s="44">
        <f t="shared" si="20"/>
        <v>75.78228475776176</v>
      </c>
      <c r="U96" s="44">
        <f t="shared" si="21"/>
        <v>0</v>
      </c>
      <c r="V96" s="44">
        <f t="shared" si="22"/>
        <v>96.18330540579669</v>
      </c>
      <c r="W96" s="44">
        <f t="shared" si="23"/>
        <v>95.20343792223284</v>
      </c>
      <c r="X96" s="44">
        <v>0</v>
      </c>
      <c r="Y96" s="44">
        <v>1126323.53</v>
      </c>
      <c r="Z96" s="44">
        <f t="shared" si="24"/>
        <v>1253160.5</v>
      </c>
      <c r="AA96" s="44">
        <f t="shared" si="25"/>
        <v>2193119.3000000007</v>
      </c>
      <c r="AB96" s="44">
        <f t="shared" si="26"/>
        <v>2379484.0300000003</v>
      </c>
      <c r="AC96" s="44">
        <f t="shared" si="27"/>
        <v>3319442.830000001</v>
      </c>
      <c r="AD96" s="44">
        <f t="shared" si="28"/>
        <v>9.89228606821595</v>
      </c>
    </row>
    <row r="97" spans="1:30" ht="13.5">
      <c r="A97" s="46" t="s">
        <v>64</v>
      </c>
      <c r="B97" s="46">
        <v>1012011</v>
      </c>
      <c r="C97" s="46"/>
      <c r="D97" s="46">
        <v>1</v>
      </c>
      <c r="E97" s="48" t="s">
        <v>148</v>
      </c>
      <c r="F97" s="44">
        <v>187399548.65</v>
      </c>
      <c r="G97" s="44">
        <v>177962014.61</v>
      </c>
      <c r="H97" s="44">
        <v>9437534.04</v>
      </c>
      <c r="I97" s="44">
        <v>3604109.2</v>
      </c>
      <c r="J97" s="44">
        <v>199312828.74</v>
      </c>
      <c r="K97" s="44">
        <v>179667743.84</v>
      </c>
      <c r="L97" s="44">
        <v>187824579.7</v>
      </c>
      <c r="M97" s="44">
        <v>178452598.11</v>
      </c>
      <c r="N97" s="44">
        <v>9371981.59</v>
      </c>
      <c r="O97" s="44">
        <v>4505839.39</v>
      </c>
      <c r="P97" s="44">
        <v>190813843.94</v>
      </c>
      <c r="Q97" s="44">
        <v>173010253.76</v>
      </c>
      <c r="R97" s="44">
        <f t="shared" si="29"/>
        <v>100.22680473515643</v>
      </c>
      <c r="S97" s="44">
        <f t="shared" si="19"/>
        <v>100.27566753561152</v>
      </c>
      <c r="T97" s="44">
        <f t="shared" si="20"/>
        <v>99.30540700862998</v>
      </c>
      <c r="U97" s="44">
        <f t="shared" si="21"/>
        <v>125.01950246124616</v>
      </c>
      <c r="V97" s="44">
        <f t="shared" si="22"/>
        <v>95.73585661609029</v>
      </c>
      <c r="W97" s="44">
        <f t="shared" si="23"/>
        <v>96.29455463862855</v>
      </c>
      <c r="X97" s="44">
        <v>4777946.79</v>
      </c>
      <c r="Y97" s="44">
        <v>6614091.89</v>
      </c>
      <c r="Z97" s="44">
        <f t="shared" si="24"/>
        <v>-1705729.2299999893</v>
      </c>
      <c r="AA97" s="44">
        <f t="shared" si="25"/>
        <v>5442344.350000024</v>
      </c>
      <c r="AB97" s="44">
        <f t="shared" si="26"/>
        <v>9686309.45000001</v>
      </c>
      <c r="AC97" s="44">
        <f t="shared" si="27"/>
        <v>16834383.030000024</v>
      </c>
      <c r="AD97" s="44">
        <f t="shared" si="28"/>
        <v>5.296529216724243</v>
      </c>
    </row>
    <row r="98" spans="1:30" ht="13.5">
      <c r="A98" s="46" t="s">
        <v>64</v>
      </c>
      <c r="B98" s="46">
        <v>1012022</v>
      </c>
      <c r="C98" s="46"/>
      <c r="D98" s="46">
        <v>2</v>
      </c>
      <c r="E98" s="48" t="s">
        <v>149</v>
      </c>
      <c r="F98" s="44">
        <v>18752087.79</v>
      </c>
      <c r="G98" s="44">
        <v>18260564.79</v>
      </c>
      <c r="H98" s="44">
        <v>491523</v>
      </c>
      <c r="I98" s="44">
        <v>0</v>
      </c>
      <c r="J98" s="44">
        <v>19938374.47</v>
      </c>
      <c r="K98" s="44">
        <v>18121539.86</v>
      </c>
      <c r="L98" s="44">
        <v>18631561.07</v>
      </c>
      <c r="M98" s="44">
        <v>18201012.07</v>
      </c>
      <c r="N98" s="44">
        <v>430549</v>
      </c>
      <c r="O98" s="44">
        <v>0</v>
      </c>
      <c r="P98" s="44">
        <v>18646841.41</v>
      </c>
      <c r="Q98" s="44">
        <v>17113818.31</v>
      </c>
      <c r="R98" s="44">
        <f t="shared" si="29"/>
        <v>99.35726239472773</v>
      </c>
      <c r="S98" s="44">
        <f t="shared" si="19"/>
        <v>99.67387251881381</v>
      </c>
      <c r="T98" s="44">
        <f t="shared" si="20"/>
        <v>87.59488365752975</v>
      </c>
      <c r="U98" s="44">
        <f t="shared" si="21"/>
        <v>0</v>
      </c>
      <c r="V98" s="44">
        <f t="shared" si="22"/>
        <v>93.52237534738207</v>
      </c>
      <c r="W98" s="44">
        <f t="shared" si="23"/>
        <v>94.43909536504476</v>
      </c>
      <c r="X98" s="44">
        <v>0</v>
      </c>
      <c r="Y98" s="44">
        <v>736286.68</v>
      </c>
      <c r="Z98" s="44">
        <f t="shared" si="24"/>
        <v>139024.9299999997</v>
      </c>
      <c r="AA98" s="44">
        <f t="shared" si="25"/>
        <v>1087193.7600000016</v>
      </c>
      <c r="AB98" s="44">
        <f t="shared" si="26"/>
        <v>875311.6099999998</v>
      </c>
      <c r="AC98" s="44">
        <f t="shared" si="27"/>
        <v>1823480.4400000018</v>
      </c>
      <c r="AD98" s="44">
        <f t="shared" si="28"/>
        <v>5.835226344777785</v>
      </c>
    </row>
    <row r="99" spans="1:30" ht="13.5">
      <c r="A99" s="46" t="s">
        <v>64</v>
      </c>
      <c r="B99" s="46">
        <v>1012032</v>
      </c>
      <c r="C99" s="46"/>
      <c r="D99" s="46">
        <v>2</v>
      </c>
      <c r="E99" s="48" t="s">
        <v>150</v>
      </c>
      <c r="F99" s="44">
        <v>24411830.94</v>
      </c>
      <c r="G99" s="44">
        <v>23758638.12</v>
      </c>
      <c r="H99" s="44">
        <v>653192.82</v>
      </c>
      <c r="I99" s="44">
        <v>31550</v>
      </c>
      <c r="J99" s="44">
        <v>29920177.68</v>
      </c>
      <c r="K99" s="44">
        <v>23509122.58</v>
      </c>
      <c r="L99" s="44">
        <v>24359934.72</v>
      </c>
      <c r="M99" s="44">
        <v>23622694.35</v>
      </c>
      <c r="N99" s="44">
        <v>737240.37</v>
      </c>
      <c r="O99" s="44">
        <v>31550</v>
      </c>
      <c r="P99" s="44">
        <v>29126876.14</v>
      </c>
      <c r="Q99" s="44">
        <v>22890481.18</v>
      </c>
      <c r="R99" s="44">
        <f t="shared" si="29"/>
        <v>99.78741365148909</v>
      </c>
      <c r="S99" s="44">
        <f t="shared" si="19"/>
        <v>99.42781328915666</v>
      </c>
      <c r="T99" s="44">
        <f t="shared" si="20"/>
        <v>112.86718828293307</v>
      </c>
      <c r="U99" s="44">
        <f t="shared" si="21"/>
        <v>100</v>
      </c>
      <c r="V99" s="44">
        <f t="shared" si="22"/>
        <v>97.34860685493095</v>
      </c>
      <c r="W99" s="44">
        <f t="shared" si="23"/>
        <v>97.36850493720128</v>
      </c>
      <c r="X99" s="44">
        <v>0</v>
      </c>
      <c r="Y99" s="44">
        <v>290662.62</v>
      </c>
      <c r="Z99" s="44">
        <f t="shared" si="24"/>
        <v>249515.54000000283</v>
      </c>
      <c r="AA99" s="44">
        <f t="shared" si="25"/>
        <v>732213.1700000018</v>
      </c>
      <c r="AB99" s="44">
        <f t="shared" si="26"/>
        <v>540178.1600000028</v>
      </c>
      <c r="AC99" s="44">
        <f t="shared" si="27"/>
        <v>1022875.7900000018</v>
      </c>
      <c r="AD99" s="44">
        <f t="shared" si="28"/>
        <v>3.1353251918731</v>
      </c>
    </row>
    <row r="100" spans="1:30" ht="13.5">
      <c r="A100" s="46" t="s">
        <v>64</v>
      </c>
      <c r="B100" s="46">
        <v>1012042</v>
      </c>
      <c r="C100" s="46"/>
      <c r="D100" s="46">
        <v>2</v>
      </c>
      <c r="E100" s="48" t="s">
        <v>151</v>
      </c>
      <c r="F100" s="44">
        <v>25624783.04</v>
      </c>
      <c r="G100" s="44">
        <v>23773057.08</v>
      </c>
      <c r="H100" s="44">
        <v>1851725.96</v>
      </c>
      <c r="I100" s="44">
        <v>0</v>
      </c>
      <c r="J100" s="44">
        <v>26547999.78</v>
      </c>
      <c r="K100" s="44">
        <v>22878867.36</v>
      </c>
      <c r="L100" s="44">
        <v>25123479.35</v>
      </c>
      <c r="M100" s="44">
        <v>23716810.78</v>
      </c>
      <c r="N100" s="44">
        <v>1406668.57</v>
      </c>
      <c r="O100" s="44">
        <v>150</v>
      </c>
      <c r="P100" s="44">
        <v>25605055.36</v>
      </c>
      <c r="Q100" s="44">
        <v>22392000.67</v>
      </c>
      <c r="R100" s="44">
        <f t="shared" si="29"/>
        <v>98.04367635340573</v>
      </c>
      <c r="S100" s="44">
        <f t="shared" si="19"/>
        <v>99.763403167667</v>
      </c>
      <c r="T100" s="44">
        <f t="shared" si="20"/>
        <v>75.96526702039648</v>
      </c>
      <c r="U100" s="44">
        <f t="shared" si="21"/>
        <v>0</v>
      </c>
      <c r="V100" s="44">
        <f t="shared" si="22"/>
        <v>96.44815267510145</v>
      </c>
      <c r="W100" s="44">
        <f t="shared" si="23"/>
        <v>97.87198080071391</v>
      </c>
      <c r="X100" s="44">
        <v>0</v>
      </c>
      <c r="Y100" s="44">
        <v>75575.29</v>
      </c>
      <c r="Z100" s="44">
        <f t="shared" si="24"/>
        <v>894189.7199999988</v>
      </c>
      <c r="AA100" s="44">
        <f t="shared" si="25"/>
        <v>1324810.1099999994</v>
      </c>
      <c r="AB100" s="44">
        <f t="shared" si="26"/>
        <v>969765.0099999988</v>
      </c>
      <c r="AC100" s="44">
        <f t="shared" si="27"/>
        <v>1400385.3999999994</v>
      </c>
      <c r="AD100" s="44">
        <f t="shared" si="28"/>
        <v>5.273792262376268</v>
      </c>
    </row>
    <row r="101" spans="1:30" ht="13.5">
      <c r="A101" s="46" t="s">
        <v>64</v>
      </c>
      <c r="B101" s="46">
        <v>1012053</v>
      </c>
      <c r="C101" s="46"/>
      <c r="D101" s="46">
        <v>3</v>
      </c>
      <c r="E101" s="48" t="s">
        <v>152</v>
      </c>
      <c r="F101" s="44">
        <v>31276279.46</v>
      </c>
      <c r="G101" s="44">
        <v>31127509.71</v>
      </c>
      <c r="H101" s="44">
        <v>148769.75</v>
      </c>
      <c r="I101" s="44">
        <v>70600</v>
      </c>
      <c r="J101" s="44">
        <v>35998279.46</v>
      </c>
      <c r="K101" s="44">
        <v>28487094.71</v>
      </c>
      <c r="L101" s="44">
        <v>34396072.5</v>
      </c>
      <c r="M101" s="44">
        <v>34246153.47</v>
      </c>
      <c r="N101" s="44">
        <v>149919.03</v>
      </c>
      <c r="O101" s="44">
        <v>71749.28</v>
      </c>
      <c r="P101" s="44">
        <v>33672178.48</v>
      </c>
      <c r="Q101" s="44">
        <v>26781995.16</v>
      </c>
      <c r="R101" s="44">
        <f t="shared" si="29"/>
        <v>109.9749493669475</v>
      </c>
      <c r="S101" s="44">
        <f t="shared" si="19"/>
        <v>110.01893112894317</v>
      </c>
      <c r="T101" s="44">
        <f t="shared" si="20"/>
        <v>100.77252263985118</v>
      </c>
      <c r="U101" s="44">
        <f t="shared" si="21"/>
        <v>101.62787535410764</v>
      </c>
      <c r="V101" s="44">
        <f t="shared" si="22"/>
        <v>93.53829956627598</v>
      </c>
      <c r="W101" s="44">
        <f t="shared" si="23"/>
        <v>94.01448421694806</v>
      </c>
      <c r="X101" s="44">
        <v>8844657.7</v>
      </c>
      <c r="Y101" s="44">
        <v>1331142</v>
      </c>
      <c r="Z101" s="44">
        <f t="shared" si="24"/>
        <v>2640415</v>
      </c>
      <c r="AA101" s="44">
        <f t="shared" si="25"/>
        <v>7464158.309999999</v>
      </c>
      <c r="AB101" s="44">
        <f t="shared" si="26"/>
        <v>12816214.7</v>
      </c>
      <c r="AC101" s="44">
        <f t="shared" si="27"/>
        <v>17639958.009999998</v>
      </c>
      <c r="AD101" s="44">
        <f t="shared" si="28"/>
        <v>21.909209518034363</v>
      </c>
    </row>
    <row r="102" spans="1:30" ht="13.5">
      <c r="A102" s="46" t="s">
        <v>64</v>
      </c>
      <c r="B102" s="46">
        <v>1012062</v>
      </c>
      <c r="C102" s="46"/>
      <c r="D102" s="46">
        <v>2</v>
      </c>
      <c r="E102" s="48" t="s">
        <v>153</v>
      </c>
      <c r="F102" s="44">
        <v>20912428.64</v>
      </c>
      <c r="G102" s="44">
        <v>18579019.23</v>
      </c>
      <c r="H102" s="44">
        <v>2333409.41</v>
      </c>
      <c r="I102" s="44">
        <v>13387.6</v>
      </c>
      <c r="J102" s="44">
        <v>22472735.71</v>
      </c>
      <c r="K102" s="44">
        <v>17351735.71</v>
      </c>
      <c r="L102" s="44">
        <v>20996062.09</v>
      </c>
      <c r="M102" s="44">
        <v>18704288.68</v>
      </c>
      <c r="N102" s="44">
        <v>2291773.41</v>
      </c>
      <c r="O102" s="44">
        <v>13622.6</v>
      </c>
      <c r="P102" s="44">
        <v>21314341.6</v>
      </c>
      <c r="Q102" s="44">
        <v>16700808.45</v>
      </c>
      <c r="R102" s="44">
        <f t="shared" si="29"/>
        <v>100.39992222538912</v>
      </c>
      <c r="S102" s="44">
        <f t="shared" si="19"/>
        <v>100.67425222208568</v>
      </c>
      <c r="T102" s="44">
        <f t="shared" si="20"/>
        <v>98.2156581771906</v>
      </c>
      <c r="U102" s="44">
        <f t="shared" si="21"/>
        <v>101.75535570229168</v>
      </c>
      <c r="V102" s="44">
        <f t="shared" si="22"/>
        <v>94.84533558820553</v>
      </c>
      <c r="W102" s="44">
        <f t="shared" si="23"/>
        <v>96.24863315763353</v>
      </c>
      <c r="X102" s="44">
        <v>0</v>
      </c>
      <c r="Y102" s="44">
        <v>765433.24</v>
      </c>
      <c r="Z102" s="44">
        <f t="shared" si="24"/>
        <v>1227283.5199999996</v>
      </c>
      <c r="AA102" s="44">
        <f t="shared" si="25"/>
        <v>2003480.2300000004</v>
      </c>
      <c r="AB102" s="44">
        <f t="shared" si="26"/>
        <v>1992716.7599999995</v>
      </c>
      <c r="AC102" s="44">
        <f t="shared" si="27"/>
        <v>2768913.4700000007</v>
      </c>
      <c r="AD102" s="44">
        <f t="shared" si="28"/>
        <v>9.607053081447626</v>
      </c>
    </row>
    <row r="103" spans="1:30" ht="13.5">
      <c r="A103" s="46" t="s">
        <v>64</v>
      </c>
      <c r="B103" s="46">
        <v>1012072</v>
      </c>
      <c r="C103" s="46"/>
      <c r="D103" s="46">
        <v>2</v>
      </c>
      <c r="E103" s="48" t="s">
        <v>154</v>
      </c>
      <c r="F103" s="44">
        <v>19355187.7</v>
      </c>
      <c r="G103" s="44">
        <v>18971293.6</v>
      </c>
      <c r="H103" s="44">
        <v>383894.1</v>
      </c>
      <c r="I103" s="44">
        <v>40000</v>
      </c>
      <c r="J103" s="44">
        <v>21216639.24</v>
      </c>
      <c r="K103" s="44">
        <v>18177254.89</v>
      </c>
      <c r="L103" s="44">
        <v>19465961.52</v>
      </c>
      <c r="M103" s="44">
        <v>19171847.1</v>
      </c>
      <c r="N103" s="44">
        <v>294114.42</v>
      </c>
      <c r="O103" s="44">
        <v>26730</v>
      </c>
      <c r="P103" s="44">
        <v>19918745.07</v>
      </c>
      <c r="Q103" s="44">
        <v>17316086.39</v>
      </c>
      <c r="R103" s="44">
        <f t="shared" si="29"/>
        <v>100.5723210837165</v>
      </c>
      <c r="S103" s="44">
        <f t="shared" si="19"/>
        <v>101.0571419336423</v>
      </c>
      <c r="T103" s="44">
        <f t="shared" si="20"/>
        <v>76.61342542122945</v>
      </c>
      <c r="U103" s="44">
        <f t="shared" si="21"/>
        <v>66.825</v>
      </c>
      <c r="V103" s="44">
        <f t="shared" si="22"/>
        <v>93.88265900495182</v>
      </c>
      <c r="W103" s="44">
        <f t="shared" si="23"/>
        <v>95.26238419821156</v>
      </c>
      <c r="X103" s="44">
        <v>0</v>
      </c>
      <c r="Y103" s="44">
        <v>561451.54</v>
      </c>
      <c r="Z103" s="44">
        <f t="shared" si="24"/>
        <v>794038.7100000009</v>
      </c>
      <c r="AA103" s="44">
        <f t="shared" si="25"/>
        <v>1855760.710000001</v>
      </c>
      <c r="AB103" s="44">
        <f t="shared" si="26"/>
        <v>1355490.250000001</v>
      </c>
      <c r="AC103" s="44">
        <f t="shared" si="27"/>
        <v>2417212.250000001</v>
      </c>
      <c r="AD103" s="44">
        <f t="shared" si="28"/>
        <v>9.670679293524058</v>
      </c>
    </row>
    <row r="104" spans="1:30" ht="13.5">
      <c r="A104" s="46" t="s">
        <v>64</v>
      </c>
      <c r="B104" s="46">
        <v>1012082</v>
      </c>
      <c r="C104" s="46"/>
      <c r="D104" s="46">
        <v>2</v>
      </c>
      <c r="E104" s="48" t="s">
        <v>155</v>
      </c>
      <c r="F104" s="44">
        <v>21466646.38</v>
      </c>
      <c r="G104" s="44">
        <v>18821387.84</v>
      </c>
      <c r="H104" s="44">
        <v>2645258.54</v>
      </c>
      <c r="I104" s="44">
        <v>0</v>
      </c>
      <c r="J104" s="44">
        <v>23036145.8</v>
      </c>
      <c r="K104" s="44">
        <v>17465461.16</v>
      </c>
      <c r="L104" s="44">
        <v>21509948.2</v>
      </c>
      <c r="M104" s="44">
        <v>18865621.32</v>
      </c>
      <c r="N104" s="44">
        <v>2644326.88</v>
      </c>
      <c r="O104" s="44">
        <v>0</v>
      </c>
      <c r="P104" s="44">
        <v>22363608.74</v>
      </c>
      <c r="Q104" s="44">
        <v>16886952.78</v>
      </c>
      <c r="R104" s="44">
        <f t="shared" si="29"/>
        <v>100.20171674342362</v>
      </c>
      <c r="S104" s="44">
        <f t="shared" si="19"/>
        <v>100.23501710063056</v>
      </c>
      <c r="T104" s="44">
        <f t="shared" si="20"/>
        <v>99.96478000218458</v>
      </c>
      <c r="U104" s="44">
        <f t="shared" si="21"/>
        <v>0</v>
      </c>
      <c r="V104" s="44">
        <f t="shared" si="22"/>
        <v>97.08051396340788</v>
      </c>
      <c r="W104" s="44">
        <f t="shared" si="23"/>
        <v>96.68770051531808</v>
      </c>
      <c r="X104" s="44">
        <v>0</v>
      </c>
      <c r="Y104" s="44">
        <v>318031.6</v>
      </c>
      <c r="Z104" s="44">
        <f t="shared" si="24"/>
        <v>1355926.6799999997</v>
      </c>
      <c r="AA104" s="44">
        <f t="shared" si="25"/>
        <v>1978668.539999999</v>
      </c>
      <c r="AB104" s="44">
        <f t="shared" si="26"/>
        <v>1673958.2799999998</v>
      </c>
      <c r="AC104" s="44">
        <f t="shared" si="27"/>
        <v>2296700.139999999</v>
      </c>
      <c r="AD104" s="44">
        <f t="shared" si="28"/>
        <v>9.1988531148578</v>
      </c>
    </row>
    <row r="105" spans="1:30" ht="13.5">
      <c r="A105" s="46" t="s">
        <v>64</v>
      </c>
      <c r="B105" s="46">
        <v>1012092</v>
      </c>
      <c r="C105" s="46"/>
      <c r="D105" s="46">
        <v>2</v>
      </c>
      <c r="E105" s="48" t="s">
        <v>156</v>
      </c>
      <c r="F105" s="44">
        <v>21080550.91</v>
      </c>
      <c r="G105" s="44">
        <v>20084276.15</v>
      </c>
      <c r="H105" s="44">
        <v>996274.76</v>
      </c>
      <c r="I105" s="44">
        <v>131000</v>
      </c>
      <c r="J105" s="44">
        <v>28212091.91</v>
      </c>
      <c r="K105" s="44">
        <v>18179852.41</v>
      </c>
      <c r="L105" s="44">
        <v>20967209.42</v>
      </c>
      <c r="M105" s="44">
        <v>20060139.86</v>
      </c>
      <c r="N105" s="44">
        <v>907069.56</v>
      </c>
      <c r="O105" s="44">
        <v>106747.97</v>
      </c>
      <c r="P105" s="44">
        <v>21436457.64</v>
      </c>
      <c r="Q105" s="44">
        <v>17643902.53</v>
      </c>
      <c r="R105" s="44">
        <f t="shared" si="29"/>
        <v>99.46234094884953</v>
      </c>
      <c r="S105" s="44">
        <f t="shared" si="19"/>
        <v>99.87982494454998</v>
      </c>
      <c r="T105" s="44">
        <f t="shared" si="20"/>
        <v>91.04612466544873</v>
      </c>
      <c r="U105" s="44">
        <f t="shared" si="21"/>
        <v>81.487</v>
      </c>
      <c r="V105" s="44">
        <f t="shared" si="22"/>
        <v>75.9832263002152</v>
      </c>
      <c r="W105" s="44">
        <f t="shared" si="23"/>
        <v>97.05195692510026</v>
      </c>
      <c r="X105" s="44">
        <v>3949677.02</v>
      </c>
      <c r="Y105" s="44">
        <v>0</v>
      </c>
      <c r="Z105" s="44">
        <f aca="true" t="shared" si="30" ref="Z105:Z136">+G105-K105</f>
        <v>1904423.7399999984</v>
      </c>
      <c r="AA105" s="44">
        <f aca="true" t="shared" si="31" ref="AA105:AA136">+M105-Q105</f>
        <v>2416237.329999998</v>
      </c>
      <c r="AB105" s="44">
        <f aca="true" t="shared" si="32" ref="AB105:AB136">+G105-K105+X105+Y105</f>
        <v>5854100.759999998</v>
      </c>
      <c r="AC105" s="44">
        <f aca="true" t="shared" si="33" ref="AC105:AC136">+M105-Q105+X105+Y105</f>
        <v>6365914.349999998</v>
      </c>
      <c r="AD105" s="44">
        <f aca="true" t="shared" si="34" ref="AD105:AD136">+IF(L105&lt;&gt;0,(M105+O105-Q105)/L105*100,0)</f>
        <v>12.033004724002021</v>
      </c>
    </row>
    <row r="106" spans="1:30" ht="13.5">
      <c r="A106" s="46" t="s">
        <v>64</v>
      </c>
      <c r="B106" s="46">
        <v>1012102</v>
      </c>
      <c r="C106" s="46"/>
      <c r="D106" s="46">
        <v>2</v>
      </c>
      <c r="E106" s="48" t="s">
        <v>157</v>
      </c>
      <c r="F106" s="44">
        <v>18050509.85</v>
      </c>
      <c r="G106" s="44">
        <v>17962041.57</v>
      </c>
      <c r="H106" s="44">
        <v>88468.28</v>
      </c>
      <c r="I106" s="44">
        <v>0</v>
      </c>
      <c r="J106" s="44">
        <v>20858866.55</v>
      </c>
      <c r="K106" s="44">
        <v>17910177.89</v>
      </c>
      <c r="L106" s="44">
        <v>18057885.27</v>
      </c>
      <c r="M106" s="44">
        <v>17969416.99</v>
      </c>
      <c r="N106" s="44">
        <v>88468.28</v>
      </c>
      <c r="O106" s="44">
        <v>0</v>
      </c>
      <c r="P106" s="44">
        <v>19348108.13</v>
      </c>
      <c r="Q106" s="44">
        <v>16535871.62</v>
      </c>
      <c r="R106" s="44">
        <f t="shared" si="29"/>
        <v>100.04085989848093</v>
      </c>
      <c r="S106" s="44">
        <f t="shared" si="19"/>
        <v>100.04106114536732</v>
      </c>
      <c r="T106" s="44">
        <f t="shared" si="20"/>
        <v>100</v>
      </c>
      <c r="U106" s="44">
        <f t="shared" si="21"/>
        <v>0</v>
      </c>
      <c r="V106" s="44">
        <f t="shared" si="22"/>
        <v>92.75723627466229</v>
      </c>
      <c r="W106" s="44">
        <f t="shared" si="23"/>
        <v>92.32667437230016</v>
      </c>
      <c r="X106" s="44">
        <v>2333267.54</v>
      </c>
      <c r="Y106" s="44">
        <v>0</v>
      </c>
      <c r="Z106" s="44">
        <f t="shared" si="30"/>
        <v>51863.6799999997</v>
      </c>
      <c r="AA106" s="44">
        <f t="shared" si="31"/>
        <v>1433545.3699999992</v>
      </c>
      <c r="AB106" s="44">
        <f t="shared" si="32"/>
        <v>2385131.2199999997</v>
      </c>
      <c r="AC106" s="44">
        <f t="shared" si="33"/>
        <v>3766812.909999999</v>
      </c>
      <c r="AD106" s="44">
        <f t="shared" si="34"/>
        <v>7.93861157364635</v>
      </c>
    </row>
    <row r="107" spans="1:30" ht="13.5">
      <c r="A107" s="46" t="s">
        <v>64</v>
      </c>
      <c r="B107" s="46">
        <v>1012113</v>
      </c>
      <c r="C107" s="46"/>
      <c r="D107" s="46">
        <v>3</v>
      </c>
      <c r="E107" s="48" t="s">
        <v>158</v>
      </c>
      <c r="F107" s="44">
        <v>33036740.96</v>
      </c>
      <c r="G107" s="44">
        <v>31284282.7</v>
      </c>
      <c r="H107" s="44">
        <v>1752458.26</v>
      </c>
      <c r="I107" s="44">
        <v>123985</v>
      </c>
      <c r="J107" s="44">
        <v>35324144.17</v>
      </c>
      <c r="K107" s="44">
        <v>29796351.75</v>
      </c>
      <c r="L107" s="44">
        <v>32544010.4</v>
      </c>
      <c r="M107" s="44">
        <v>31270439.38</v>
      </c>
      <c r="N107" s="44">
        <v>1273571.02</v>
      </c>
      <c r="O107" s="44">
        <v>128077.5</v>
      </c>
      <c r="P107" s="44">
        <v>33721283</v>
      </c>
      <c r="Q107" s="44">
        <v>28680778.64</v>
      </c>
      <c r="R107" s="44">
        <f t="shared" si="29"/>
        <v>98.50853762907005</v>
      </c>
      <c r="S107" s="44">
        <f t="shared" si="19"/>
        <v>99.95574992039053</v>
      </c>
      <c r="T107" s="44">
        <f t="shared" si="20"/>
        <v>72.67340107718172</v>
      </c>
      <c r="U107" s="44">
        <f t="shared" si="21"/>
        <v>103.30080251643344</v>
      </c>
      <c r="V107" s="44">
        <f t="shared" si="22"/>
        <v>95.4624203709335</v>
      </c>
      <c r="W107" s="44">
        <f t="shared" si="23"/>
        <v>96.25600771745488</v>
      </c>
      <c r="X107" s="44">
        <v>0</v>
      </c>
      <c r="Y107" s="44">
        <v>1737149.41</v>
      </c>
      <c r="Z107" s="44">
        <f t="shared" si="30"/>
        <v>1487930.9499999993</v>
      </c>
      <c r="AA107" s="44">
        <f t="shared" si="31"/>
        <v>2589660.7399999984</v>
      </c>
      <c r="AB107" s="44">
        <f t="shared" si="32"/>
        <v>3225080.3599999994</v>
      </c>
      <c r="AC107" s="44">
        <f t="shared" si="33"/>
        <v>4326810.1499999985</v>
      </c>
      <c r="AD107" s="44">
        <f t="shared" si="34"/>
        <v>8.350962916358945</v>
      </c>
    </row>
    <row r="108" spans="1:30" ht="13.5">
      <c r="A108" s="46" t="s">
        <v>64</v>
      </c>
      <c r="B108" s="46">
        <v>1012122</v>
      </c>
      <c r="C108" s="46"/>
      <c r="D108" s="46">
        <v>2</v>
      </c>
      <c r="E108" s="48" t="s">
        <v>148</v>
      </c>
      <c r="F108" s="44">
        <v>23782577.19</v>
      </c>
      <c r="G108" s="44">
        <v>23513822.19</v>
      </c>
      <c r="H108" s="44">
        <v>268755</v>
      </c>
      <c r="I108" s="44">
        <v>0</v>
      </c>
      <c r="J108" s="44">
        <v>25565098.19</v>
      </c>
      <c r="K108" s="44">
        <v>23361443.19</v>
      </c>
      <c r="L108" s="44">
        <v>24165926.35</v>
      </c>
      <c r="M108" s="44">
        <v>23969881.01</v>
      </c>
      <c r="N108" s="44">
        <v>196045.34</v>
      </c>
      <c r="O108" s="44">
        <v>0</v>
      </c>
      <c r="P108" s="44">
        <v>24232025.24</v>
      </c>
      <c r="Q108" s="44">
        <v>22203577.92</v>
      </c>
      <c r="R108" s="44">
        <f t="shared" si="29"/>
        <v>101.61189074227492</v>
      </c>
      <c r="S108" s="44">
        <f t="shared" si="19"/>
        <v>101.9395350373703</v>
      </c>
      <c r="T108" s="44">
        <f t="shared" si="20"/>
        <v>72.94574612565347</v>
      </c>
      <c r="U108" s="44">
        <f t="shared" si="21"/>
        <v>0</v>
      </c>
      <c r="V108" s="44">
        <f t="shared" si="22"/>
        <v>94.78557469213459</v>
      </c>
      <c r="W108" s="44">
        <f t="shared" si="23"/>
        <v>95.04369117702612</v>
      </c>
      <c r="X108" s="44">
        <v>480855.17</v>
      </c>
      <c r="Y108" s="44">
        <v>1525000</v>
      </c>
      <c r="Z108" s="44">
        <f t="shared" si="30"/>
        <v>152379</v>
      </c>
      <c r="AA108" s="44">
        <f t="shared" si="31"/>
        <v>1766303.0899999999</v>
      </c>
      <c r="AB108" s="44">
        <f t="shared" si="32"/>
        <v>2158234.17</v>
      </c>
      <c r="AC108" s="44">
        <f t="shared" si="33"/>
        <v>3772158.26</v>
      </c>
      <c r="AD108" s="44">
        <f t="shared" si="34"/>
        <v>7.309064276776627</v>
      </c>
    </row>
    <row r="109" spans="1:30" ht="13.5">
      <c r="A109" s="46" t="s">
        <v>64</v>
      </c>
      <c r="B109" s="46">
        <v>1012132</v>
      </c>
      <c r="C109" s="46"/>
      <c r="D109" s="46">
        <v>2</v>
      </c>
      <c r="E109" s="48" t="s">
        <v>159</v>
      </c>
      <c r="F109" s="44">
        <v>19333687.42</v>
      </c>
      <c r="G109" s="44">
        <v>18698410.82</v>
      </c>
      <c r="H109" s="44">
        <v>635276.6</v>
      </c>
      <c r="I109" s="44">
        <v>42418</v>
      </c>
      <c r="J109" s="44">
        <v>22033256.97</v>
      </c>
      <c r="K109" s="44">
        <v>18305261.97</v>
      </c>
      <c r="L109" s="44">
        <v>19234292.81</v>
      </c>
      <c r="M109" s="44">
        <v>18761268.21</v>
      </c>
      <c r="N109" s="44">
        <v>473024.6</v>
      </c>
      <c r="O109" s="44">
        <v>4008</v>
      </c>
      <c r="P109" s="44">
        <v>21357089.51</v>
      </c>
      <c r="Q109" s="44">
        <v>17797436.6</v>
      </c>
      <c r="R109" s="44">
        <f t="shared" si="29"/>
        <v>99.48589936394036</v>
      </c>
      <c r="S109" s="44">
        <f t="shared" si="19"/>
        <v>100.33616434361774</v>
      </c>
      <c r="T109" s="44">
        <f t="shared" si="20"/>
        <v>74.45962908125374</v>
      </c>
      <c r="U109" s="44">
        <f t="shared" si="21"/>
        <v>9.448818897637794</v>
      </c>
      <c r="V109" s="44">
        <f t="shared" si="22"/>
        <v>96.9311506650122</v>
      </c>
      <c r="W109" s="44">
        <f t="shared" si="23"/>
        <v>97.22579567103568</v>
      </c>
      <c r="X109" s="44">
        <v>1101.99</v>
      </c>
      <c r="Y109" s="44">
        <v>599946.16</v>
      </c>
      <c r="Z109" s="44">
        <f t="shared" si="30"/>
        <v>393148.8500000015</v>
      </c>
      <c r="AA109" s="44">
        <f t="shared" si="31"/>
        <v>963831.6099999994</v>
      </c>
      <c r="AB109" s="44">
        <f t="shared" si="32"/>
        <v>994197.0000000015</v>
      </c>
      <c r="AC109" s="44">
        <f t="shared" si="33"/>
        <v>1564879.7599999993</v>
      </c>
      <c r="AD109" s="44">
        <f t="shared" si="34"/>
        <v>5.031844006746196</v>
      </c>
    </row>
    <row r="110" spans="1:30" ht="13.5">
      <c r="A110" s="46" t="s">
        <v>64</v>
      </c>
      <c r="B110" s="46">
        <v>1012142</v>
      </c>
      <c r="C110" s="46"/>
      <c r="D110" s="46">
        <v>2</v>
      </c>
      <c r="E110" s="48" t="s">
        <v>160</v>
      </c>
      <c r="F110" s="44">
        <v>23582061.52</v>
      </c>
      <c r="G110" s="44">
        <v>21523084.48</v>
      </c>
      <c r="H110" s="44">
        <v>2058977.04</v>
      </c>
      <c r="I110" s="44">
        <v>90100</v>
      </c>
      <c r="J110" s="44">
        <v>24635131.69</v>
      </c>
      <c r="K110" s="44">
        <v>20370598.76</v>
      </c>
      <c r="L110" s="44">
        <v>23045400.99</v>
      </c>
      <c r="M110" s="44">
        <v>21337141.95</v>
      </c>
      <c r="N110" s="44">
        <v>1708259.04</v>
      </c>
      <c r="O110" s="44">
        <v>84865</v>
      </c>
      <c r="P110" s="44">
        <v>23464436.39</v>
      </c>
      <c r="Q110" s="44">
        <v>19478931.1</v>
      </c>
      <c r="R110" s="44">
        <f t="shared" si="29"/>
        <v>97.72428492078669</v>
      </c>
      <c r="S110" s="44">
        <f t="shared" si="19"/>
        <v>99.13607861283644</v>
      </c>
      <c r="T110" s="44">
        <f t="shared" si="20"/>
        <v>82.9663957787504</v>
      </c>
      <c r="U110" s="44">
        <f t="shared" si="21"/>
        <v>94.18978912319645</v>
      </c>
      <c r="V110" s="44">
        <f t="shared" si="22"/>
        <v>95.24786262670877</v>
      </c>
      <c r="W110" s="44">
        <f t="shared" si="23"/>
        <v>95.62277147321319</v>
      </c>
      <c r="X110" s="44">
        <v>0</v>
      </c>
      <c r="Y110" s="44">
        <v>852122</v>
      </c>
      <c r="Z110" s="44">
        <f t="shared" si="30"/>
        <v>1152485.7199999988</v>
      </c>
      <c r="AA110" s="44">
        <f t="shared" si="31"/>
        <v>1858210.8499999978</v>
      </c>
      <c r="AB110" s="44">
        <f t="shared" si="32"/>
        <v>2004607.7199999988</v>
      </c>
      <c r="AC110" s="44">
        <f t="shared" si="33"/>
        <v>2710332.8499999978</v>
      </c>
      <c r="AD110" s="44">
        <f t="shared" si="34"/>
        <v>8.431512434273325</v>
      </c>
    </row>
    <row r="111" spans="1:30" ht="13.5">
      <c r="A111" s="46" t="s">
        <v>64</v>
      </c>
      <c r="B111" s="46">
        <v>1013011</v>
      </c>
      <c r="C111" s="46"/>
      <c r="D111" s="46">
        <v>1</v>
      </c>
      <c r="E111" s="48" t="s">
        <v>161</v>
      </c>
      <c r="F111" s="44">
        <v>87033276.32</v>
      </c>
      <c r="G111" s="44">
        <v>79381642.09</v>
      </c>
      <c r="H111" s="44">
        <v>7651634.23</v>
      </c>
      <c r="I111" s="44">
        <v>800000</v>
      </c>
      <c r="J111" s="44">
        <v>93659402.32</v>
      </c>
      <c r="K111" s="44">
        <v>76675503.09</v>
      </c>
      <c r="L111" s="44">
        <v>85506082.32</v>
      </c>
      <c r="M111" s="44">
        <v>78702811.78</v>
      </c>
      <c r="N111" s="44">
        <v>6803270.54</v>
      </c>
      <c r="O111" s="44">
        <v>648007.61</v>
      </c>
      <c r="P111" s="44">
        <v>85952928.79</v>
      </c>
      <c r="Q111" s="44">
        <v>71746192.56</v>
      </c>
      <c r="R111" s="44">
        <f t="shared" si="29"/>
        <v>98.2452757559248</v>
      </c>
      <c r="S111" s="44">
        <f t="shared" si="19"/>
        <v>99.1448522704653</v>
      </c>
      <c r="T111" s="44">
        <f t="shared" si="20"/>
        <v>88.91264709604395</v>
      </c>
      <c r="U111" s="44">
        <f t="shared" si="21"/>
        <v>81.00095125</v>
      </c>
      <c r="V111" s="44">
        <f t="shared" si="22"/>
        <v>91.77181004885149</v>
      </c>
      <c r="W111" s="44">
        <f t="shared" si="23"/>
        <v>93.57120549412753</v>
      </c>
      <c r="X111" s="44">
        <v>0</v>
      </c>
      <c r="Y111" s="44">
        <v>631626.42</v>
      </c>
      <c r="Z111" s="44">
        <f t="shared" si="30"/>
        <v>2706139</v>
      </c>
      <c r="AA111" s="44">
        <f t="shared" si="31"/>
        <v>6956619.219999999</v>
      </c>
      <c r="AB111" s="44">
        <f t="shared" si="32"/>
        <v>3337765.42</v>
      </c>
      <c r="AC111" s="44">
        <f t="shared" si="33"/>
        <v>7588245.639999999</v>
      </c>
      <c r="AD111" s="44">
        <f t="shared" si="34"/>
        <v>8.893667706047228</v>
      </c>
    </row>
    <row r="112" spans="1:30" ht="13.5">
      <c r="A112" s="46" t="s">
        <v>64</v>
      </c>
      <c r="B112" s="46">
        <v>1013023</v>
      </c>
      <c r="C112" s="46"/>
      <c r="D112" s="46">
        <v>3</v>
      </c>
      <c r="E112" s="48" t="s">
        <v>162</v>
      </c>
      <c r="F112" s="44">
        <v>51347881.32</v>
      </c>
      <c r="G112" s="44">
        <v>48221137.88</v>
      </c>
      <c r="H112" s="44">
        <v>3126743.44</v>
      </c>
      <c r="I112" s="44">
        <v>70410</v>
      </c>
      <c r="J112" s="44">
        <v>59825090.32</v>
      </c>
      <c r="K112" s="44">
        <v>47017686.92</v>
      </c>
      <c r="L112" s="44">
        <v>51962601.24</v>
      </c>
      <c r="M112" s="44">
        <v>48844047.97</v>
      </c>
      <c r="N112" s="44">
        <v>3118553.27</v>
      </c>
      <c r="O112" s="44">
        <v>74972.41</v>
      </c>
      <c r="P112" s="44">
        <v>58464644.35</v>
      </c>
      <c r="Q112" s="44">
        <v>45933371.17</v>
      </c>
      <c r="R112" s="44">
        <f t="shared" si="29"/>
        <v>101.19716705771961</v>
      </c>
      <c r="S112" s="44">
        <f t="shared" si="19"/>
        <v>101.2917780819485</v>
      </c>
      <c r="T112" s="44">
        <f t="shared" si="20"/>
        <v>99.73806069614717</v>
      </c>
      <c r="U112" s="44">
        <f t="shared" si="21"/>
        <v>106.47977560005681</v>
      </c>
      <c r="V112" s="44">
        <f t="shared" si="22"/>
        <v>97.72596085902575</v>
      </c>
      <c r="W112" s="44">
        <f t="shared" si="23"/>
        <v>97.69381307114288</v>
      </c>
      <c r="X112" s="44">
        <v>0</v>
      </c>
      <c r="Y112" s="44">
        <v>700443.03</v>
      </c>
      <c r="Z112" s="44">
        <f t="shared" si="30"/>
        <v>1203450.960000001</v>
      </c>
      <c r="AA112" s="44">
        <f t="shared" si="31"/>
        <v>2910676.799999997</v>
      </c>
      <c r="AB112" s="44">
        <f t="shared" si="32"/>
        <v>1903893.990000001</v>
      </c>
      <c r="AC112" s="44">
        <f t="shared" si="33"/>
        <v>3611119.8299999973</v>
      </c>
      <c r="AD112" s="44">
        <f t="shared" si="34"/>
        <v>5.745765490472958</v>
      </c>
    </row>
    <row r="113" spans="1:30" ht="13.5">
      <c r="A113" s="46" t="s">
        <v>64</v>
      </c>
      <c r="B113" s="46">
        <v>1013032</v>
      </c>
      <c r="C113" s="46"/>
      <c r="D113" s="46">
        <v>2</v>
      </c>
      <c r="E113" s="48" t="s">
        <v>163</v>
      </c>
      <c r="F113" s="44">
        <v>18088047.86</v>
      </c>
      <c r="G113" s="44">
        <v>17634353.48</v>
      </c>
      <c r="H113" s="44">
        <v>453694.38</v>
      </c>
      <c r="I113" s="44">
        <v>0</v>
      </c>
      <c r="J113" s="44">
        <v>20010440.13</v>
      </c>
      <c r="K113" s="44">
        <v>17151240.03</v>
      </c>
      <c r="L113" s="44">
        <v>18047086.53</v>
      </c>
      <c r="M113" s="44">
        <v>17593392.15</v>
      </c>
      <c r="N113" s="44">
        <v>453694.38</v>
      </c>
      <c r="O113" s="44">
        <v>0</v>
      </c>
      <c r="P113" s="44">
        <v>19253077.71</v>
      </c>
      <c r="Q113" s="44">
        <v>16412674.68</v>
      </c>
      <c r="R113" s="44">
        <f t="shared" si="29"/>
        <v>99.77354477212226</v>
      </c>
      <c r="S113" s="44">
        <f t="shared" si="19"/>
        <v>99.76771856112299</v>
      </c>
      <c r="T113" s="44">
        <f t="shared" si="20"/>
        <v>100</v>
      </c>
      <c r="U113" s="44">
        <f t="shared" si="21"/>
        <v>0</v>
      </c>
      <c r="V113" s="44">
        <f t="shared" si="22"/>
        <v>96.21516360919745</v>
      </c>
      <c r="W113" s="44">
        <f t="shared" si="23"/>
        <v>95.69380786049206</v>
      </c>
      <c r="X113" s="44">
        <v>0</v>
      </c>
      <c r="Y113" s="44">
        <v>723574.27</v>
      </c>
      <c r="Z113" s="44">
        <f t="shared" si="30"/>
        <v>483113.44999999925</v>
      </c>
      <c r="AA113" s="44">
        <f t="shared" si="31"/>
        <v>1180717.4699999988</v>
      </c>
      <c r="AB113" s="44">
        <f t="shared" si="32"/>
        <v>1206687.7199999993</v>
      </c>
      <c r="AC113" s="44">
        <f t="shared" si="33"/>
        <v>1904291.7399999988</v>
      </c>
      <c r="AD113" s="44">
        <f t="shared" si="34"/>
        <v>6.542427045148094</v>
      </c>
    </row>
    <row r="114" spans="1:30" ht="13.5">
      <c r="A114" s="46" t="s">
        <v>64</v>
      </c>
      <c r="B114" s="46">
        <v>1013042</v>
      </c>
      <c r="C114" s="46"/>
      <c r="D114" s="46">
        <v>2</v>
      </c>
      <c r="E114" s="48" t="s">
        <v>161</v>
      </c>
      <c r="F114" s="44">
        <v>40008354.51</v>
      </c>
      <c r="G114" s="44">
        <v>35877888.57</v>
      </c>
      <c r="H114" s="44">
        <v>4130465.94</v>
      </c>
      <c r="I114" s="44">
        <v>100000</v>
      </c>
      <c r="J114" s="44">
        <v>45787733.4</v>
      </c>
      <c r="K114" s="44">
        <v>35141587.52</v>
      </c>
      <c r="L114" s="44">
        <v>37875929.91</v>
      </c>
      <c r="M114" s="44">
        <v>35452635</v>
      </c>
      <c r="N114" s="44">
        <v>2423294.91</v>
      </c>
      <c r="O114" s="44">
        <v>11678.96</v>
      </c>
      <c r="P114" s="44">
        <v>41132025.23</v>
      </c>
      <c r="Q114" s="44">
        <v>33302535</v>
      </c>
      <c r="R114" s="44">
        <f t="shared" si="29"/>
        <v>94.67005172765352</v>
      </c>
      <c r="S114" s="44">
        <f t="shared" si="19"/>
        <v>98.81471963108892</v>
      </c>
      <c r="T114" s="44">
        <f t="shared" si="20"/>
        <v>58.66880262908064</v>
      </c>
      <c r="U114" s="44">
        <f t="shared" si="21"/>
        <v>11.67896</v>
      </c>
      <c r="V114" s="44">
        <f t="shared" si="22"/>
        <v>89.83197501975496</v>
      </c>
      <c r="W114" s="44">
        <f t="shared" si="23"/>
        <v>94.76673465888999</v>
      </c>
      <c r="X114" s="44">
        <v>0</v>
      </c>
      <c r="Y114" s="44">
        <v>642670.51</v>
      </c>
      <c r="Z114" s="44">
        <f t="shared" si="30"/>
        <v>736301.049999997</v>
      </c>
      <c r="AA114" s="44">
        <f t="shared" si="31"/>
        <v>2150100</v>
      </c>
      <c r="AB114" s="44">
        <f t="shared" si="32"/>
        <v>1378971.559999997</v>
      </c>
      <c r="AC114" s="44">
        <f t="shared" si="33"/>
        <v>2792770.51</v>
      </c>
      <c r="AD114" s="44">
        <f t="shared" si="34"/>
        <v>5.707527089464933</v>
      </c>
    </row>
    <row r="115" spans="1:30" ht="13.5">
      <c r="A115" s="46" t="s">
        <v>64</v>
      </c>
      <c r="B115" s="46">
        <v>1013052</v>
      </c>
      <c r="C115" s="46"/>
      <c r="D115" s="46">
        <v>2</v>
      </c>
      <c r="E115" s="48" t="s">
        <v>164</v>
      </c>
      <c r="F115" s="44">
        <v>8273561.89</v>
      </c>
      <c r="G115" s="44">
        <v>8265361.89</v>
      </c>
      <c r="H115" s="44">
        <v>8200</v>
      </c>
      <c r="I115" s="44">
        <v>0</v>
      </c>
      <c r="J115" s="44">
        <v>8455561.89</v>
      </c>
      <c r="K115" s="44">
        <v>8051212.39</v>
      </c>
      <c r="L115" s="44">
        <v>7704048.17</v>
      </c>
      <c r="M115" s="44">
        <v>7695848.17</v>
      </c>
      <c r="N115" s="44">
        <v>8200</v>
      </c>
      <c r="O115" s="44">
        <v>0</v>
      </c>
      <c r="P115" s="44">
        <v>7788892.02</v>
      </c>
      <c r="Q115" s="44">
        <v>7578326.69</v>
      </c>
      <c r="R115" s="44">
        <f t="shared" si="29"/>
        <v>93.1164626847313</v>
      </c>
      <c r="S115" s="44">
        <f t="shared" si="19"/>
        <v>93.10963358193625</v>
      </c>
      <c r="T115" s="44">
        <f t="shared" si="20"/>
        <v>100</v>
      </c>
      <c r="U115" s="44">
        <f t="shared" si="21"/>
        <v>0</v>
      </c>
      <c r="V115" s="44">
        <f t="shared" si="22"/>
        <v>92.11560534151562</v>
      </c>
      <c r="W115" s="44">
        <f t="shared" si="23"/>
        <v>94.12652806691143</v>
      </c>
      <c r="X115" s="44">
        <v>0</v>
      </c>
      <c r="Y115" s="44">
        <v>31716.57</v>
      </c>
      <c r="Z115" s="44">
        <f t="shared" si="30"/>
        <v>214149.5</v>
      </c>
      <c r="AA115" s="44">
        <f t="shared" si="31"/>
        <v>117521.47999999952</v>
      </c>
      <c r="AB115" s="44">
        <f t="shared" si="32"/>
        <v>245866.07</v>
      </c>
      <c r="AC115" s="44">
        <f t="shared" si="33"/>
        <v>149238.04999999952</v>
      </c>
      <c r="AD115" s="44">
        <f t="shared" si="34"/>
        <v>1.52545100195031</v>
      </c>
    </row>
    <row r="116" spans="1:30" ht="13.5">
      <c r="A116" s="46" t="s">
        <v>64</v>
      </c>
      <c r="B116" s="46">
        <v>1013062</v>
      </c>
      <c r="C116" s="46"/>
      <c r="D116" s="46">
        <v>2</v>
      </c>
      <c r="E116" s="48" t="s">
        <v>165</v>
      </c>
      <c r="F116" s="44">
        <v>24582032.45</v>
      </c>
      <c r="G116" s="44">
        <v>24048934.95</v>
      </c>
      <c r="H116" s="44">
        <v>533097.5</v>
      </c>
      <c r="I116" s="44">
        <v>50000</v>
      </c>
      <c r="J116" s="44">
        <v>25736463.85</v>
      </c>
      <c r="K116" s="44">
        <v>23297235.35</v>
      </c>
      <c r="L116" s="44">
        <v>24452906.58</v>
      </c>
      <c r="M116" s="44">
        <v>23978841.93</v>
      </c>
      <c r="N116" s="44">
        <v>474064.65</v>
      </c>
      <c r="O116" s="44">
        <v>5345.88</v>
      </c>
      <c r="P116" s="44">
        <v>24811070.92</v>
      </c>
      <c r="Q116" s="44">
        <v>22482471.91</v>
      </c>
      <c r="R116" s="44">
        <f t="shared" si="29"/>
        <v>99.4747144270408</v>
      </c>
      <c r="S116" s="44">
        <f t="shared" si="19"/>
        <v>99.70854002413941</v>
      </c>
      <c r="T116" s="44">
        <f t="shared" si="20"/>
        <v>88.92644403697261</v>
      </c>
      <c r="U116" s="44">
        <f t="shared" si="21"/>
        <v>10.69176</v>
      </c>
      <c r="V116" s="44">
        <f t="shared" si="22"/>
        <v>96.40435090308648</v>
      </c>
      <c r="W116" s="44">
        <f t="shared" si="23"/>
        <v>96.50274623679758</v>
      </c>
      <c r="X116" s="44">
        <v>0</v>
      </c>
      <c r="Y116" s="44">
        <v>1147316.4</v>
      </c>
      <c r="Z116" s="44">
        <f t="shared" si="30"/>
        <v>751699.5999999978</v>
      </c>
      <c r="AA116" s="44">
        <f t="shared" si="31"/>
        <v>1496370.0199999996</v>
      </c>
      <c r="AB116" s="44">
        <f t="shared" si="32"/>
        <v>1899015.9999999977</v>
      </c>
      <c r="AC116" s="44">
        <f t="shared" si="33"/>
        <v>2643686.4199999995</v>
      </c>
      <c r="AD116" s="44">
        <f t="shared" si="34"/>
        <v>6.141257257442966</v>
      </c>
    </row>
    <row r="117" spans="1:30" ht="13.5">
      <c r="A117" s="46" t="s">
        <v>64</v>
      </c>
      <c r="B117" s="46">
        <v>1014011</v>
      </c>
      <c r="C117" s="46"/>
      <c r="D117" s="46">
        <v>1</v>
      </c>
      <c r="E117" s="48" t="s">
        <v>166</v>
      </c>
      <c r="F117" s="44">
        <v>182453720.69</v>
      </c>
      <c r="G117" s="44">
        <v>155709870.72</v>
      </c>
      <c r="H117" s="44">
        <v>26743849.97</v>
      </c>
      <c r="I117" s="44">
        <v>5865000</v>
      </c>
      <c r="J117" s="44">
        <v>201487787.65</v>
      </c>
      <c r="K117" s="44">
        <v>156602318.59</v>
      </c>
      <c r="L117" s="44">
        <v>180823032.76</v>
      </c>
      <c r="M117" s="44">
        <v>159055569.41</v>
      </c>
      <c r="N117" s="44">
        <v>21767463.35</v>
      </c>
      <c r="O117" s="44">
        <v>5258128.11</v>
      </c>
      <c r="P117" s="44">
        <v>179249370.34</v>
      </c>
      <c r="Q117" s="44">
        <v>140935207.79</v>
      </c>
      <c r="R117" s="44">
        <f t="shared" si="29"/>
        <v>99.10624572421264</v>
      </c>
      <c r="S117" s="44">
        <f t="shared" si="19"/>
        <v>102.14867475936467</v>
      </c>
      <c r="T117" s="44">
        <f t="shared" si="20"/>
        <v>81.39240750459535</v>
      </c>
      <c r="U117" s="44">
        <f t="shared" si="21"/>
        <v>89.65265319693096</v>
      </c>
      <c r="V117" s="44">
        <f t="shared" si="22"/>
        <v>88.96289568247686</v>
      </c>
      <c r="W117" s="44">
        <f t="shared" si="23"/>
        <v>89.99560738240535</v>
      </c>
      <c r="X117" s="44">
        <v>0</v>
      </c>
      <c r="Y117" s="44">
        <v>14655780.21</v>
      </c>
      <c r="Z117" s="44">
        <f t="shared" si="30"/>
        <v>-892447.8700000048</v>
      </c>
      <c r="AA117" s="44">
        <f t="shared" si="31"/>
        <v>18120361.620000005</v>
      </c>
      <c r="AB117" s="44">
        <f t="shared" si="32"/>
        <v>13763332.339999996</v>
      </c>
      <c r="AC117" s="44">
        <f t="shared" si="33"/>
        <v>32776141.830000006</v>
      </c>
      <c r="AD117" s="44">
        <f t="shared" si="34"/>
        <v>12.928933539694281</v>
      </c>
    </row>
    <row r="118" spans="1:30" ht="13.5">
      <c r="A118" s="46" t="s">
        <v>64</v>
      </c>
      <c r="B118" s="46">
        <v>1014023</v>
      </c>
      <c r="C118" s="46"/>
      <c r="D118" s="46">
        <v>3</v>
      </c>
      <c r="E118" s="48" t="s">
        <v>167</v>
      </c>
      <c r="F118" s="44">
        <v>61981204.04</v>
      </c>
      <c r="G118" s="44">
        <v>61411725.68</v>
      </c>
      <c r="H118" s="44">
        <v>569478.36</v>
      </c>
      <c r="I118" s="44">
        <v>136881</v>
      </c>
      <c r="J118" s="44">
        <v>65641773.32</v>
      </c>
      <c r="K118" s="44">
        <v>57511342.17</v>
      </c>
      <c r="L118" s="44">
        <v>61089500.85</v>
      </c>
      <c r="M118" s="44">
        <v>60575966.72</v>
      </c>
      <c r="N118" s="44">
        <v>513534.13</v>
      </c>
      <c r="O118" s="44">
        <v>137191.67</v>
      </c>
      <c r="P118" s="44">
        <v>61200838.04</v>
      </c>
      <c r="Q118" s="44">
        <v>55503961.71</v>
      </c>
      <c r="R118" s="44">
        <f t="shared" si="29"/>
        <v>98.56133290114124</v>
      </c>
      <c r="S118" s="44">
        <f t="shared" si="19"/>
        <v>98.63908895126166</v>
      </c>
      <c r="T118" s="44">
        <f t="shared" si="20"/>
        <v>90.17623250864177</v>
      </c>
      <c r="U118" s="44">
        <f t="shared" si="21"/>
        <v>100.22696356689389</v>
      </c>
      <c r="V118" s="44">
        <f t="shared" si="22"/>
        <v>93.23458972025223</v>
      </c>
      <c r="W118" s="44">
        <f t="shared" si="23"/>
        <v>96.50959204870179</v>
      </c>
      <c r="X118" s="44">
        <v>0</v>
      </c>
      <c r="Y118" s="44">
        <v>4457949.11</v>
      </c>
      <c r="Z118" s="44">
        <f t="shared" si="30"/>
        <v>3900383.509999998</v>
      </c>
      <c r="AA118" s="44">
        <f t="shared" si="31"/>
        <v>5072005.009999998</v>
      </c>
      <c r="AB118" s="44">
        <f t="shared" si="32"/>
        <v>8358332.619999998</v>
      </c>
      <c r="AC118" s="44">
        <f t="shared" si="33"/>
        <v>9529954.119999997</v>
      </c>
      <c r="AD118" s="44">
        <f t="shared" si="34"/>
        <v>8.527155415446481</v>
      </c>
    </row>
    <row r="119" spans="1:30" ht="13.5">
      <c r="A119" s="46" t="s">
        <v>64</v>
      </c>
      <c r="B119" s="46">
        <v>1014032</v>
      </c>
      <c r="C119" s="46"/>
      <c r="D119" s="46">
        <v>2</v>
      </c>
      <c r="E119" s="48" t="s">
        <v>168</v>
      </c>
      <c r="F119" s="44">
        <v>22502056.29</v>
      </c>
      <c r="G119" s="44">
        <v>22066995.29</v>
      </c>
      <c r="H119" s="44">
        <v>435061</v>
      </c>
      <c r="I119" s="44">
        <v>100000</v>
      </c>
      <c r="J119" s="44">
        <v>25065214.29</v>
      </c>
      <c r="K119" s="44">
        <v>21821547.68</v>
      </c>
      <c r="L119" s="44">
        <v>22977924.92</v>
      </c>
      <c r="M119" s="44">
        <v>22562404.14</v>
      </c>
      <c r="N119" s="44">
        <v>415520.78</v>
      </c>
      <c r="O119" s="44">
        <v>0</v>
      </c>
      <c r="P119" s="44">
        <v>23542082.22</v>
      </c>
      <c r="Q119" s="44">
        <v>21345479.58</v>
      </c>
      <c r="R119" s="44">
        <f t="shared" si="29"/>
        <v>102.11477841787944</v>
      </c>
      <c r="S119" s="44">
        <f t="shared" si="19"/>
        <v>102.24502177795137</v>
      </c>
      <c r="T119" s="44">
        <f t="shared" si="20"/>
        <v>95.50862522726699</v>
      </c>
      <c r="U119" s="44">
        <f t="shared" si="21"/>
        <v>0</v>
      </c>
      <c r="V119" s="44">
        <f t="shared" si="22"/>
        <v>93.92332316660996</v>
      </c>
      <c r="W119" s="44">
        <f t="shared" si="23"/>
        <v>97.8183577673717</v>
      </c>
      <c r="X119" s="44">
        <v>0</v>
      </c>
      <c r="Y119" s="44">
        <v>1087257.81</v>
      </c>
      <c r="Z119" s="44">
        <f t="shared" si="30"/>
        <v>245447.6099999994</v>
      </c>
      <c r="AA119" s="44">
        <f t="shared" si="31"/>
        <v>1216924.5600000024</v>
      </c>
      <c r="AB119" s="44">
        <f t="shared" si="32"/>
        <v>1332705.4199999995</v>
      </c>
      <c r="AC119" s="44">
        <f t="shared" si="33"/>
        <v>2304182.3700000024</v>
      </c>
      <c r="AD119" s="44">
        <f t="shared" si="34"/>
        <v>5.29605943198461</v>
      </c>
    </row>
    <row r="120" spans="1:30" ht="13.5">
      <c r="A120" s="46" t="s">
        <v>64</v>
      </c>
      <c r="B120" s="46">
        <v>1014042</v>
      </c>
      <c r="C120" s="46"/>
      <c r="D120" s="46">
        <v>2</v>
      </c>
      <c r="E120" s="48" t="s">
        <v>169</v>
      </c>
      <c r="F120" s="44">
        <v>29431554.58</v>
      </c>
      <c r="G120" s="44">
        <v>26028059.58</v>
      </c>
      <c r="H120" s="44">
        <v>3403495</v>
      </c>
      <c r="I120" s="44">
        <v>734800</v>
      </c>
      <c r="J120" s="44">
        <v>30955174.58</v>
      </c>
      <c r="K120" s="44">
        <v>23233658.76</v>
      </c>
      <c r="L120" s="44">
        <v>30537078.86</v>
      </c>
      <c r="M120" s="44">
        <v>27131571.36</v>
      </c>
      <c r="N120" s="44">
        <v>3405507.5</v>
      </c>
      <c r="O120" s="44">
        <v>736812.5</v>
      </c>
      <c r="P120" s="44">
        <v>30190100.17</v>
      </c>
      <c r="Q120" s="44">
        <v>22736258.59</v>
      </c>
      <c r="R120" s="44">
        <f t="shared" si="29"/>
        <v>103.75625513424716</v>
      </c>
      <c r="S120" s="44">
        <f t="shared" si="19"/>
        <v>104.23970053014608</v>
      </c>
      <c r="T120" s="44">
        <f t="shared" si="20"/>
        <v>100.0591303939039</v>
      </c>
      <c r="U120" s="44">
        <f t="shared" si="21"/>
        <v>100.27388405008166</v>
      </c>
      <c r="V120" s="44">
        <f t="shared" si="22"/>
        <v>97.52844420882604</v>
      </c>
      <c r="W120" s="44">
        <f t="shared" si="23"/>
        <v>97.85913972853753</v>
      </c>
      <c r="X120" s="44">
        <v>0</v>
      </c>
      <c r="Y120" s="44">
        <v>704401.17</v>
      </c>
      <c r="Z120" s="44">
        <f t="shared" si="30"/>
        <v>2794400.8199999966</v>
      </c>
      <c r="AA120" s="44">
        <f t="shared" si="31"/>
        <v>4395312.77</v>
      </c>
      <c r="AB120" s="44">
        <f t="shared" si="32"/>
        <v>3498801.9899999965</v>
      </c>
      <c r="AC120" s="44">
        <f t="shared" si="33"/>
        <v>5099713.9399999995</v>
      </c>
      <c r="AD120" s="44">
        <f t="shared" si="34"/>
        <v>16.806208915819003</v>
      </c>
    </row>
    <row r="121" spans="1:30" ht="13.5">
      <c r="A121" s="46" t="s">
        <v>64</v>
      </c>
      <c r="B121" s="46">
        <v>1014052</v>
      </c>
      <c r="C121" s="46"/>
      <c r="D121" s="46">
        <v>2</v>
      </c>
      <c r="E121" s="48" t="s">
        <v>170</v>
      </c>
      <c r="F121" s="44">
        <v>24750275.75</v>
      </c>
      <c r="G121" s="44">
        <v>24594249.75</v>
      </c>
      <c r="H121" s="44">
        <v>156026</v>
      </c>
      <c r="I121" s="44">
        <v>17000</v>
      </c>
      <c r="J121" s="44">
        <v>27607597.2</v>
      </c>
      <c r="K121" s="44">
        <v>23684351.44</v>
      </c>
      <c r="L121" s="44">
        <v>24800149.86</v>
      </c>
      <c r="M121" s="44">
        <v>24647831.03</v>
      </c>
      <c r="N121" s="44">
        <v>152318.83</v>
      </c>
      <c r="O121" s="44">
        <v>16995</v>
      </c>
      <c r="P121" s="44">
        <v>26781460.95</v>
      </c>
      <c r="Q121" s="44">
        <v>22951809.09</v>
      </c>
      <c r="R121" s="44">
        <f t="shared" si="29"/>
        <v>100.20150931045688</v>
      </c>
      <c r="S121" s="44">
        <f t="shared" si="19"/>
        <v>100.21786100631105</v>
      </c>
      <c r="T121" s="44">
        <f t="shared" si="20"/>
        <v>97.62400497353005</v>
      </c>
      <c r="U121" s="44">
        <f t="shared" si="21"/>
        <v>99.97058823529412</v>
      </c>
      <c r="V121" s="44">
        <f t="shared" si="22"/>
        <v>97.00757641450956</v>
      </c>
      <c r="W121" s="44">
        <f t="shared" si="23"/>
        <v>96.90706181313107</v>
      </c>
      <c r="X121" s="44">
        <v>0</v>
      </c>
      <c r="Y121" s="44">
        <v>1045321.45</v>
      </c>
      <c r="Z121" s="44">
        <f t="shared" si="30"/>
        <v>909898.3099999987</v>
      </c>
      <c r="AA121" s="44">
        <f t="shared" si="31"/>
        <v>1696021.9400000013</v>
      </c>
      <c r="AB121" s="44">
        <f t="shared" si="32"/>
        <v>1955219.7599999986</v>
      </c>
      <c r="AC121" s="44">
        <f t="shared" si="33"/>
        <v>2741343.3900000015</v>
      </c>
      <c r="AD121" s="44">
        <f t="shared" si="34"/>
        <v>6.907284632029241</v>
      </c>
    </row>
    <row r="122" spans="1:30" ht="13.5">
      <c r="A122" s="46" t="s">
        <v>64</v>
      </c>
      <c r="B122" s="46">
        <v>1014062</v>
      </c>
      <c r="C122" s="46"/>
      <c r="D122" s="46">
        <v>2</v>
      </c>
      <c r="E122" s="48" t="s">
        <v>171</v>
      </c>
      <c r="F122" s="44">
        <v>24205595.52</v>
      </c>
      <c r="G122" s="44">
        <v>23095087.83</v>
      </c>
      <c r="H122" s="44">
        <v>1110507.69</v>
      </c>
      <c r="I122" s="44">
        <v>26634</v>
      </c>
      <c r="J122" s="44">
        <v>25485243.32</v>
      </c>
      <c r="K122" s="44">
        <v>23070840.71</v>
      </c>
      <c r="L122" s="44">
        <v>24375956.39</v>
      </c>
      <c r="M122" s="44">
        <v>23290308.33</v>
      </c>
      <c r="N122" s="44">
        <v>1085648.06</v>
      </c>
      <c r="O122" s="44">
        <v>1774</v>
      </c>
      <c r="P122" s="44">
        <v>23772118.94</v>
      </c>
      <c r="Q122" s="44">
        <v>21499948.32</v>
      </c>
      <c r="R122" s="44">
        <f t="shared" si="29"/>
        <v>100.70380780286624</v>
      </c>
      <c r="S122" s="44">
        <f t="shared" si="19"/>
        <v>100.84529013891176</v>
      </c>
      <c r="T122" s="44">
        <f t="shared" si="20"/>
        <v>97.76141757289409</v>
      </c>
      <c r="U122" s="44">
        <f t="shared" si="21"/>
        <v>6.6606593076518745</v>
      </c>
      <c r="V122" s="44">
        <f t="shared" si="22"/>
        <v>93.27797518552396</v>
      </c>
      <c r="W122" s="44">
        <f t="shared" si="23"/>
        <v>93.19100500174187</v>
      </c>
      <c r="X122" s="44">
        <v>0</v>
      </c>
      <c r="Y122" s="44">
        <v>908784.18</v>
      </c>
      <c r="Z122" s="44">
        <f t="shared" si="30"/>
        <v>24247.119999997318</v>
      </c>
      <c r="AA122" s="44">
        <f t="shared" si="31"/>
        <v>1790360.009999998</v>
      </c>
      <c r="AB122" s="44">
        <f t="shared" si="32"/>
        <v>933031.2999999974</v>
      </c>
      <c r="AC122" s="44">
        <f t="shared" si="33"/>
        <v>2699144.189999998</v>
      </c>
      <c r="AD122" s="44">
        <f t="shared" si="34"/>
        <v>7.352056187363395</v>
      </c>
    </row>
    <row r="123" spans="1:30" ht="13.5">
      <c r="A123" s="46" t="s">
        <v>64</v>
      </c>
      <c r="B123" s="46">
        <v>1014072</v>
      </c>
      <c r="C123" s="46"/>
      <c r="D123" s="46">
        <v>2</v>
      </c>
      <c r="E123" s="48" t="s">
        <v>172</v>
      </c>
      <c r="F123" s="44">
        <v>13211194.12</v>
      </c>
      <c r="G123" s="44">
        <v>13113564.72</v>
      </c>
      <c r="H123" s="44">
        <v>97629.4</v>
      </c>
      <c r="I123" s="44">
        <v>584</v>
      </c>
      <c r="J123" s="44">
        <v>14365920.39</v>
      </c>
      <c r="K123" s="44">
        <v>12599365.26</v>
      </c>
      <c r="L123" s="44">
        <v>13283517.43</v>
      </c>
      <c r="M123" s="44">
        <v>13185888.03</v>
      </c>
      <c r="N123" s="44">
        <v>97629.4</v>
      </c>
      <c r="O123" s="44">
        <v>584</v>
      </c>
      <c r="P123" s="44">
        <v>13705717.46</v>
      </c>
      <c r="Q123" s="44">
        <v>11939162.33</v>
      </c>
      <c r="R123" s="44">
        <f t="shared" si="29"/>
        <v>100.5474396132785</v>
      </c>
      <c r="S123" s="44">
        <f t="shared" si="19"/>
        <v>100.55151525572367</v>
      </c>
      <c r="T123" s="44">
        <f t="shared" si="20"/>
        <v>100</v>
      </c>
      <c r="U123" s="44">
        <f t="shared" si="21"/>
        <v>100</v>
      </c>
      <c r="V123" s="44">
        <f t="shared" si="22"/>
        <v>95.40438125732923</v>
      </c>
      <c r="W123" s="44">
        <f t="shared" si="23"/>
        <v>94.76003023663432</v>
      </c>
      <c r="X123" s="44">
        <v>1026345.37</v>
      </c>
      <c r="Y123" s="44">
        <v>160125</v>
      </c>
      <c r="Z123" s="44">
        <f t="shared" si="30"/>
        <v>514199.4600000009</v>
      </c>
      <c r="AA123" s="44">
        <f t="shared" si="31"/>
        <v>1246725.6999999993</v>
      </c>
      <c r="AB123" s="44">
        <f t="shared" si="32"/>
        <v>1700669.830000001</v>
      </c>
      <c r="AC123" s="44">
        <f t="shared" si="33"/>
        <v>2433196.0699999994</v>
      </c>
      <c r="AD123" s="44">
        <f t="shared" si="34"/>
        <v>9.389905245902924</v>
      </c>
    </row>
    <row r="124" spans="1:30" ht="13.5">
      <c r="A124" s="46" t="s">
        <v>64</v>
      </c>
      <c r="B124" s="46">
        <v>1014082</v>
      </c>
      <c r="C124" s="46"/>
      <c r="D124" s="46">
        <v>2</v>
      </c>
      <c r="E124" s="48" t="s">
        <v>166</v>
      </c>
      <c r="F124" s="44">
        <v>43765254.74</v>
      </c>
      <c r="G124" s="44">
        <v>42213351.54</v>
      </c>
      <c r="H124" s="44">
        <v>1551903.2</v>
      </c>
      <c r="I124" s="44">
        <v>5000</v>
      </c>
      <c r="J124" s="44">
        <v>48104350.95</v>
      </c>
      <c r="K124" s="44">
        <v>40955467.15</v>
      </c>
      <c r="L124" s="44">
        <v>42397986.69</v>
      </c>
      <c r="M124" s="44">
        <v>40850542.26</v>
      </c>
      <c r="N124" s="44">
        <v>1547444.43</v>
      </c>
      <c r="O124" s="44">
        <v>1724.14</v>
      </c>
      <c r="P124" s="44">
        <v>45509366.55</v>
      </c>
      <c r="Q124" s="44">
        <v>38537492.79</v>
      </c>
      <c r="R124" s="44">
        <f t="shared" si="29"/>
        <v>96.87590519437703</v>
      </c>
      <c r="S124" s="44">
        <f t="shared" si="19"/>
        <v>96.77161554275393</v>
      </c>
      <c r="T124" s="44">
        <f t="shared" si="20"/>
        <v>99.71269019871858</v>
      </c>
      <c r="U124" s="44">
        <f t="shared" si="21"/>
        <v>34.482800000000005</v>
      </c>
      <c r="V124" s="44">
        <f t="shared" si="22"/>
        <v>94.60551000324845</v>
      </c>
      <c r="W124" s="44">
        <f t="shared" si="23"/>
        <v>94.09608892716537</v>
      </c>
      <c r="X124" s="44">
        <v>0</v>
      </c>
      <c r="Y124" s="44">
        <v>3069716.21</v>
      </c>
      <c r="Z124" s="44">
        <f t="shared" si="30"/>
        <v>1257884.3900000006</v>
      </c>
      <c r="AA124" s="44">
        <f t="shared" si="31"/>
        <v>2313049.469999999</v>
      </c>
      <c r="AB124" s="44">
        <f t="shared" si="32"/>
        <v>4327600.600000001</v>
      </c>
      <c r="AC124" s="44">
        <f t="shared" si="33"/>
        <v>5382765.679999999</v>
      </c>
      <c r="AD124" s="44">
        <f t="shared" si="34"/>
        <v>5.459630965321197</v>
      </c>
    </row>
    <row r="125" spans="1:30" ht="13.5">
      <c r="A125" s="46" t="s">
        <v>64</v>
      </c>
      <c r="B125" s="46">
        <v>1014093</v>
      </c>
      <c r="C125" s="46"/>
      <c r="D125" s="46">
        <v>3</v>
      </c>
      <c r="E125" s="48" t="s">
        <v>173</v>
      </c>
      <c r="F125" s="44">
        <v>58746163.84</v>
      </c>
      <c r="G125" s="44">
        <v>49672877.23</v>
      </c>
      <c r="H125" s="44">
        <v>9073286.61</v>
      </c>
      <c r="I125" s="44">
        <v>544377</v>
      </c>
      <c r="J125" s="44">
        <v>62813513.35</v>
      </c>
      <c r="K125" s="44">
        <v>48697761.09</v>
      </c>
      <c r="L125" s="44">
        <v>55989397.45</v>
      </c>
      <c r="M125" s="44">
        <v>49803156.11</v>
      </c>
      <c r="N125" s="44">
        <v>6186241.34</v>
      </c>
      <c r="O125" s="44">
        <v>482181</v>
      </c>
      <c r="P125" s="44">
        <v>59349869.23</v>
      </c>
      <c r="Q125" s="44">
        <v>46725746.6</v>
      </c>
      <c r="R125" s="44">
        <f t="shared" si="29"/>
        <v>95.30732526210855</v>
      </c>
      <c r="S125" s="44">
        <f t="shared" si="19"/>
        <v>100.26227367381352</v>
      </c>
      <c r="T125" s="44">
        <f t="shared" si="20"/>
        <v>68.18082141461197</v>
      </c>
      <c r="U125" s="44">
        <f t="shared" si="21"/>
        <v>88.57482957582704</v>
      </c>
      <c r="V125" s="44">
        <f t="shared" si="22"/>
        <v>94.48582966423099</v>
      </c>
      <c r="W125" s="44">
        <f t="shared" si="23"/>
        <v>95.95050276263122</v>
      </c>
      <c r="X125" s="44">
        <v>0</v>
      </c>
      <c r="Y125" s="44">
        <v>2262142.63</v>
      </c>
      <c r="Z125" s="44">
        <f t="shared" si="30"/>
        <v>975116.1399999931</v>
      </c>
      <c r="AA125" s="44">
        <f t="shared" si="31"/>
        <v>3077409.509999998</v>
      </c>
      <c r="AB125" s="44">
        <f t="shared" si="32"/>
        <v>3237258.769999993</v>
      </c>
      <c r="AC125" s="44">
        <f t="shared" si="33"/>
        <v>5339552.139999998</v>
      </c>
      <c r="AD125" s="44">
        <f t="shared" si="34"/>
        <v>6.3576153202556</v>
      </c>
    </row>
    <row r="126" spans="1:30" ht="13.5">
      <c r="A126" s="46" t="s">
        <v>64</v>
      </c>
      <c r="B126" s="46">
        <v>1014102</v>
      </c>
      <c r="C126" s="46"/>
      <c r="D126" s="46">
        <v>2</v>
      </c>
      <c r="E126" s="48" t="s">
        <v>174</v>
      </c>
      <c r="F126" s="44">
        <v>27205426.72</v>
      </c>
      <c r="G126" s="44">
        <v>24838375.14</v>
      </c>
      <c r="H126" s="44">
        <v>2367051.58</v>
      </c>
      <c r="I126" s="44">
        <v>54500</v>
      </c>
      <c r="J126" s="44">
        <v>33462346.68</v>
      </c>
      <c r="K126" s="44">
        <v>22223899.68</v>
      </c>
      <c r="L126" s="44">
        <v>27326502.34</v>
      </c>
      <c r="M126" s="44">
        <v>24959125.96</v>
      </c>
      <c r="N126" s="44">
        <v>2367376.38</v>
      </c>
      <c r="O126" s="44">
        <v>54824.8</v>
      </c>
      <c r="P126" s="44">
        <v>32837941.71</v>
      </c>
      <c r="Q126" s="44">
        <v>21614391.74</v>
      </c>
      <c r="R126" s="44">
        <f t="shared" si="29"/>
        <v>100.44504216473472</v>
      </c>
      <c r="S126" s="44">
        <f t="shared" si="19"/>
        <v>100.48614621254166</v>
      </c>
      <c r="T126" s="44">
        <f t="shared" si="20"/>
        <v>100.01372171197045</v>
      </c>
      <c r="U126" s="44">
        <f t="shared" si="21"/>
        <v>100.5959633027523</v>
      </c>
      <c r="V126" s="44">
        <f t="shared" si="22"/>
        <v>98.13400722916663</v>
      </c>
      <c r="W126" s="44">
        <f t="shared" si="23"/>
        <v>97.25742129519908</v>
      </c>
      <c r="X126" s="44">
        <v>685046.77</v>
      </c>
      <c r="Y126" s="44">
        <v>2713837.96</v>
      </c>
      <c r="Z126" s="44">
        <f t="shared" si="30"/>
        <v>2614475.460000001</v>
      </c>
      <c r="AA126" s="44">
        <f t="shared" si="31"/>
        <v>3344734.2200000025</v>
      </c>
      <c r="AB126" s="44">
        <f t="shared" si="32"/>
        <v>6013360.190000001</v>
      </c>
      <c r="AC126" s="44">
        <f t="shared" si="33"/>
        <v>6743618.950000003</v>
      </c>
      <c r="AD126" s="44">
        <f t="shared" si="34"/>
        <v>12.440520113779051</v>
      </c>
    </row>
    <row r="127" spans="1:30" ht="13.5">
      <c r="A127" s="46" t="s">
        <v>64</v>
      </c>
      <c r="B127" s="46">
        <v>1014113</v>
      </c>
      <c r="C127" s="46"/>
      <c r="D127" s="46">
        <v>3</v>
      </c>
      <c r="E127" s="48" t="s">
        <v>175</v>
      </c>
      <c r="F127" s="44">
        <v>32559106.08</v>
      </c>
      <c r="G127" s="44">
        <v>31460368.72</v>
      </c>
      <c r="H127" s="44">
        <v>1098737.36</v>
      </c>
      <c r="I127" s="44">
        <v>22680</v>
      </c>
      <c r="J127" s="44">
        <v>33010318.7</v>
      </c>
      <c r="K127" s="44">
        <v>30917678.82</v>
      </c>
      <c r="L127" s="44">
        <v>32742764.43</v>
      </c>
      <c r="M127" s="44">
        <v>31648989.51</v>
      </c>
      <c r="N127" s="44">
        <v>1093774.92</v>
      </c>
      <c r="O127" s="44">
        <v>18257.56</v>
      </c>
      <c r="P127" s="44">
        <v>31690427.97</v>
      </c>
      <c r="Q127" s="44">
        <v>29836857.1</v>
      </c>
      <c r="R127" s="44">
        <f t="shared" si="29"/>
        <v>100.56407675796977</v>
      </c>
      <c r="S127" s="44">
        <f t="shared" si="19"/>
        <v>100.59955047469006</v>
      </c>
      <c r="T127" s="44">
        <f t="shared" si="20"/>
        <v>99.54835066316484</v>
      </c>
      <c r="U127" s="44">
        <f t="shared" si="21"/>
        <v>80.50070546737214</v>
      </c>
      <c r="V127" s="44">
        <f t="shared" si="22"/>
        <v>96.00158137824945</v>
      </c>
      <c r="W127" s="44">
        <f t="shared" si="23"/>
        <v>96.50419513608234</v>
      </c>
      <c r="X127" s="44">
        <v>0</v>
      </c>
      <c r="Y127" s="44">
        <v>1657108.62</v>
      </c>
      <c r="Z127" s="44">
        <f t="shared" si="30"/>
        <v>542689.8999999985</v>
      </c>
      <c r="AA127" s="44">
        <f t="shared" si="31"/>
        <v>1812132.4100000001</v>
      </c>
      <c r="AB127" s="44">
        <f t="shared" si="32"/>
        <v>2199798.5199999986</v>
      </c>
      <c r="AC127" s="44">
        <f t="shared" si="33"/>
        <v>3469241.0300000003</v>
      </c>
      <c r="AD127" s="44">
        <f t="shared" si="34"/>
        <v>5.590212072389756</v>
      </c>
    </row>
    <row r="128" spans="1:30" ht="13.5">
      <c r="A128" s="46" t="s">
        <v>64</v>
      </c>
      <c r="B128" s="46">
        <v>1015012</v>
      </c>
      <c r="C128" s="46"/>
      <c r="D128" s="46">
        <v>2</v>
      </c>
      <c r="E128" s="48" t="s">
        <v>176</v>
      </c>
      <c r="F128" s="44">
        <v>17903426.17</v>
      </c>
      <c r="G128" s="44">
        <v>17775244.17</v>
      </c>
      <c r="H128" s="44">
        <v>128182</v>
      </c>
      <c r="I128" s="44">
        <v>60000</v>
      </c>
      <c r="J128" s="44">
        <v>19703085.17</v>
      </c>
      <c r="K128" s="44">
        <v>16420756.17</v>
      </c>
      <c r="L128" s="44">
        <v>18018339.79</v>
      </c>
      <c r="M128" s="44">
        <v>18016373.09</v>
      </c>
      <c r="N128" s="44">
        <v>1966.7</v>
      </c>
      <c r="O128" s="44">
        <v>500</v>
      </c>
      <c r="P128" s="44">
        <v>18767888.3</v>
      </c>
      <c r="Q128" s="44">
        <v>15503295.09</v>
      </c>
      <c r="R128" s="44">
        <f t="shared" si="29"/>
        <v>100.64185267617967</v>
      </c>
      <c r="S128" s="44">
        <f t="shared" si="19"/>
        <v>101.35654350339087</v>
      </c>
      <c r="T128" s="44">
        <f t="shared" si="20"/>
        <v>1.5343027882229954</v>
      </c>
      <c r="U128" s="44">
        <f t="shared" si="21"/>
        <v>0.8333333333333334</v>
      </c>
      <c r="V128" s="44">
        <f t="shared" si="22"/>
        <v>95.25355109653621</v>
      </c>
      <c r="W128" s="44">
        <f t="shared" si="23"/>
        <v>94.41279639925376</v>
      </c>
      <c r="X128" s="44">
        <v>0</v>
      </c>
      <c r="Y128" s="44">
        <v>878817.46</v>
      </c>
      <c r="Z128" s="44">
        <f t="shared" si="30"/>
        <v>1354488.0000000019</v>
      </c>
      <c r="AA128" s="44">
        <f t="shared" si="31"/>
        <v>2513078</v>
      </c>
      <c r="AB128" s="44">
        <f t="shared" si="32"/>
        <v>2233305.460000002</v>
      </c>
      <c r="AC128" s="44">
        <f t="shared" si="33"/>
        <v>3391895.46</v>
      </c>
      <c r="AD128" s="44">
        <f t="shared" si="34"/>
        <v>13.950108774144724</v>
      </c>
    </row>
    <row r="129" spans="1:30" ht="13.5">
      <c r="A129" s="46" t="s">
        <v>64</v>
      </c>
      <c r="B129" s="46">
        <v>1015022</v>
      </c>
      <c r="C129" s="46"/>
      <c r="D129" s="46">
        <v>2</v>
      </c>
      <c r="E129" s="48" t="s">
        <v>177</v>
      </c>
      <c r="F129" s="44">
        <v>25934463.75</v>
      </c>
      <c r="G129" s="44">
        <v>25478410.7</v>
      </c>
      <c r="H129" s="44">
        <v>456053.05</v>
      </c>
      <c r="I129" s="44">
        <v>0</v>
      </c>
      <c r="J129" s="44">
        <v>37484937.4</v>
      </c>
      <c r="K129" s="44">
        <v>24539917.4</v>
      </c>
      <c r="L129" s="44">
        <v>25881453.52</v>
      </c>
      <c r="M129" s="44">
        <v>25245949.64</v>
      </c>
      <c r="N129" s="44">
        <v>635503.88</v>
      </c>
      <c r="O129" s="44">
        <v>0</v>
      </c>
      <c r="P129" s="44">
        <v>35976784.92</v>
      </c>
      <c r="Q129" s="44">
        <v>23445123.99</v>
      </c>
      <c r="R129" s="44">
        <f t="shared" si="29"/>
        <v>99.7955992824413</v>
      </c>
      <c r="S129" s="44">
        <f t="shared" si="19"/>
        <v>99.08761553953599</v>
      </c>
      <c r="T129" s="44">
        <f t="shared" si="20"/>
        <v>139.3486744579386</v>
      </c>
      <c r="U129" s="44">
        <f t="shared" si="21"/>
        <v>0</v>
      </c>
      <c r="V129" s="44">
        <f t="shared" si="22"/>
        <v>95.97664399460889</v>
      </c>
      <c r="W129" s="44">
        <f t="shared" si="23"/>
        <v>95.5387241441978</v>
      </c>
      <c r="X129" s="44">
        <v>0</v>
      </c>
      <c r="Y129" s="44">
        <v>6027892</v>
      </c>
      <c r="Z129" s="44">
        <f t="shared" si="30"/>
        <v>938493.3000000007</v>
      </c>
      <c r="AA129" s="44">
        <f t="shared" si="31"/>
        <v>1800825.6500000022</v>
      </c>
      <c r="AB129" s="44">
        <f t="shared" si="32"/>
        <v>6966385.300000001</v>
      </c>
      <c r="AC129" s="44">
        <f t="shared" si="33"/>
        <v>7828717.650000002</v>
      </c>
      <c r="AD129" s="44">
        <f t="shared" si="34"/>
        <v>6.957977258148993</v>
      </c>
    </row>
    <row r="130" spans="1:30" ht="13.5">
      <c r="A130" s="46" t="s">
        <v>64</v>
      </c>
      <c r="B130" s="46">
        <v>1015032</v>
      </c>
      <c r="C130" s="46"/>
      <c r="D130" s="46">
        <v>2</v>
      </c>
      <c r="E130" s="48" t="s">
        <v>178</v>
      </c>
      <c r="F130" s="44">
        <v>12817177.46</v>
      </c>
      <c r="G130" s="44">
        <v>11440901.47</v>
      </c>
      <c r="H130" s="44">
        <v>1376275.99</v>
      </c>
      <c r="I130" s="44">
        <v>0</v>
      </c>
      <c r="J130" s="44">
        <v>14144068.46</v>
      </c>
      <c r="K130" s="44">
        <v>11029487.46</v>
      </c>
      <c r="L130" s="44">
        <v>12910650.22</v>
      </c>
      <c r="M130" s="44">
        <v>11533122.48</v>
      </c>
      <c r="N130" s="44">
        <v>1377527.74</v>
      </c>
      <c r="O130" s="44">
        <v>0</v>
      </c>
      <c r="P130" s="44">
        <v>13146293.29</v>
      </c>
      <c r="Q130" s="44">
        <v>10704933.6</v>
      </c>
      <c r="R130" s="44">
        <f t="shared" si="29"/>
        <v>100.72927725539972</v>
      </c>
      <c r="S130" s="44">
        <f t="shared" si="19"/>
        <v>100.80606419207278</v>
      </c>
      <c r="T130" s="44">
        <f t="shared" si="20"/>
        <v>100.09095196087814</v>
      </c>
      <c r="U130" s="44">
        <f t="shared" si="21"/>
        <v>0</v>
      </c>
      <c r="V130" s="44">
        <f t="shared" si="22"/>
        <v>92.94562824818226</v>
      </c>
      <c r="W130" s="44">
        <f t="shared" si="23"/>
        <v>97.05739853119158</v>
      </c>
      <c r="X130" s="44">
        <v>0</v>
      </c>
      <c r="Y130" s="44">
        <v>251732.11</v>
      </c>
      <c r="Z130" s="44">
        <f t="shared" si="30"/>
        <v>411414.0099999998</v>
      </c>
      <c r="AA130" s="44">
        <f t="shared" si="31"/>
        <v>828188.8800000008</v>
      </c>
      <c r="AB130" s="44">
        <f t="shared" si="32"/>
        <v>663146.1199999998</v>
      </c>
      <c r="AC130" s="44">
        <f t="shared" si="33"/>
        <v>1079920.9900000007</v>
      </c>
      <c r="AD130" s="44">
        <f t="shared" si="34"/>
        <v>6.414772810722161</v>
      </c>
    </row>
    <row r="131" spans="1:30" ht="13.5">
      <c r="A131" s="46" t="s">
        <v>64</v>
      </c>
      <c r="B131" s="46">
        <v>1015042</v>
      </c>
      <c r="C131" s="46"/>
      <c r="D131" s="46">
        <v>2</v>
      </c>
      <c r="E131" s="48" t="s">
        <v>179</v>
      </c>
      <c r="F131" s="44">
        <v>14643859.79</v>
      </c>
      <c r="G131" s="44">
        <v>12315711.5</v>
      </c>
      <c r="H131" s="44">
        <v>2328148.29</v>
      </c>
      <c r="I131" s="44">
        <v>12380</v>
      </c>
      <c r="J131" s="44">
        <v>17065199.79</v>
      </c>
      <c r="K131" s="44">
        <v>11454222.79</v>
      </c>
      <c r="L131" s="44">
        <v>14707345.41</v>
      </c>
      <c r="M131" s="44">
        <v>12379218.36</v>
      </c>
      <c r="N131" s="44">
        <v>2328127.05</v>
      </c>
      <c r="O131" s="44">
        <v>12379.67</v>
      </c>
      <c r="P131" s="44">
        <v>16697998.53</v>
      </c>
      <c r="Q131" s="44">
        <v>11135960.62</v>
      </c>
      <c r="R131" s="44">
        <f t="shared" si="29"/>
        <v>100.43353064636247</v>
      </c>
      <c r="S131" s="44">
        <f t="shared" si="19"/>
        <v>100.51565725618043</v>
      </c>
      <c r="T131" s="44">
        <f t="shared" si="20"/>
        <v>99.9990876869789</v>
      </c>
      <c r="U131" s="44">
        <f t="shared" si="21"/>
        <v>99.99733441033925</v>
      </c>
      <c r="V131" s="44">
        <f t="shared" si="22"/>
        <v>97.84824517428049</v>
      </c>
      <c r="W131" s="44">
        <f t="shared" si="23"/>
        <v>97.22144246855531</v>
      </c>
      <c r="X131" s="44">
        <v>0</v>
      </c>
      <c r="Y131" s="44">
        <v>370012.85</v>
      </c>
      <c r="Z131" s="44">
        <f t="shared" si="30"/>
        <v>861488.7100000009</v>
      </c>
      <c r="AA131" s="44">
        <f t="shared" si="31"/>
        <v>1243257.7400000002</v>
      </c>
      <c r="AB131" s="44">
        <f t="shared" si="32"/>
        <v>1231501.560000001</v>
      </c>
      <c r="AC131" s="44">
        <f t="shared" si="33"/>
        <v>1613270.5900000003</v>
      </c>
      <c r="AD131" s="44">
        <f t="shared" si="34"/>
        <v>8.537485011715654</v>
      </c>
    </row>
    <row r="132" spans="1:30" ht="13.5">
      <c r="A132" s="46" t="s">
        <v>64</v>
      </c>
      <c r="B132" s="46">
        <v>1015052</v>
      </c>
      <c r="C132" s="46"/>
      <c r="D132" s="46">
        <v>2</v>
      </c>
      <c r="E132" s="48" t="s">
        <v>180</v>
      </c>
      <c r="F132" s="44">
        <v>17986114.94</v>
      </c>
      <c r="G132" s="44">
        <v>12746704.24</v>
      </c>
      <c r="H132" s="44">
        <v>5239410.7</v>
      </c>
      <c r="I132" s="44">
        <v>319160</v>
      </c>
      <c r="J132" s="44">
        <v>25652955.94</v>
      </c>
      <c r="K132" s="44">
        <v>12638267.94</v>
      </c>
      <c r="L132" s="44">
        <v>16502506.02</v>
      </c>
      <c r="M132" s="44">
        <v>12727060.81</v>
      </c>
      <c r="N132" s="44">
        <v>3775445.21</v>
      </c>
      <c r="O132" s="44">
        <v>51245.38</v>
      </c>
      <c r="P132" s="44">
        <v>18410653.45</v>
      </c>
      <c r="Q132" s="44">
        <v>11686786.58</v>
      </c>
      <c r="R132" s="44">
        <f t="shared" si="29"/>
        <v>91.75136528956263</v>
      </c>
      <c r="S132" s="44">
        <f t="shared" si="19"/>
        <v>99.84589404735415</v>
      </c>
      <c r="T132" s="44">
        <f t="shared" si="20"/>
        <v>72.05858494734913</v>
      </c>
      <c r="U132" s="44">
        <f t="shared" si="21"/>
        <v>16.05632911392405</v>
      </c>
      <c r="V132" s="44">
        <f t="shared" si="22"/>
        <v>71.76815604821873</v>
      </c>
      <c r="W132" s="44">
        <f t="shared" si="23"/>
        <v>92.4714259539587</v>
      </c>
      <c r="X132" s="44">
        <v>0</v>
      </c>
      <c r="Y132" s="44">
        <v>673277</v>
      </c>
      <c r="Z132" s="44">
        <f t="shared" si="30"/>
        <v>108436.30000000075</v>
      </c>
      <c r="AA132" s="44">
        <f t="shared" si="31"/>
        <v>1040274.2300000004</v>
      </c>
      <c r="AB132" s="44">
        <f t="shared" si="32"/>
        <v>781713.3000000007</v>
      </c>
      <c r="AC132" s="44">
        <f t="shared" si="33"/>
        <v>1713551.2300000004</v>
      </c>
      <c r="AD132" s="44">
        <f t="shared" si="34"/>
        <v>6.614265788948346</v>
      </c>
    </row>
    <row r="133" spans="1:30" ht="13.5">
      <c r="A133" s="46" t="s">
        <v>64</v>
      </c>
      <c r="B133" s="46">
        <v>1015062</v>
      </c>
      <c r="C133" s="46"/>
      <c r="D133" s="46">
        <v>2</v>
      </c>
      <c r="E133" s="48" t="s">
        <v>181</v>
      </c>
      <c r="F133" s="44">
        <v>30411218.7</v>
      </c>
      <c r="G133" s="44">
        <v>24195536.23</v>
      </c>
      <c r="H133" s="44">
        <v>6215682.47</v>
      </c>
      <c r="I133" s="44">
        <v>30665</v>
      </c>
      <c r="J133" s="44">
        <v>38664553.01</v>
      </c>
      <c r="K133" s="44">
        <v>24071995.23</v>
      </c>
      <c r="L133" s="44">
        <v>28940804.24</v>
      </c>
      <c r="M133" s="44">
        <v>24350929.97</v>
      </c>
      <c r="N133" s="44">
        <v>4589874.27</v>
      </c>
      <c r="O133" s="44">
        <v>29063.68</v>
      </c>
      <c r="P133" s="44">
        <v>33585149.14</v>
      </c>
      <c r="Q133" s="44">
        <v>22472585.71</v>
      </c>
      <c r="R133" s="44">
        <f t="shared" si="29"/>
        <v>95.16489465777312</v>
      </c>
      <c r="S133" s="44">
        <f t="shared" si="19"/>
        <v>100.64224135610323</v>
      </c>
      <c r="T133" s="44">
        <f t="shared" si="20"/>
        <v>73.84344828026583</v>
      </c>
      <c r="U133" s="44">
        <f t="shared" si="21"/>
        <v>94.77802054459482</v>
      </c>
      <c r="V133" s="44">
        <f t="shared" si="22"/>
        <v>86.86289256030896</v>
      </c>
      <c r="W133" s="44">
        <f t="shared" si="23"/>
        <v>93.35572517060523</v>
      </c>
      <c r="X133" s="44">
        <v>1108070.31</v>
      </c>
      <c r="Y133" s="44">
        <v>403016</v>
      </c>
      <c r="Z133" s="44">
        <f t="shared" si="30"/>
        <v>123541</v>
      </c>
      <c r="AA133" s="44">
        <f t="shared" si="31"/>
        <v>1878344.259999998</v>
      </c>
      <c r="AB133" s="44">
        <f t="shared" si="32"/>
        <v>1634627.31</v>
      </c>
      <c r="AC133" s="44">
        <f t="shared" si="33"/>
        <v>3389430.569999998</v>
      </c>
      <c r="AD133" s="44">
        <f t="shared" si="34"/>
        <v>6.59072195845791</v>
      </c>
    </row>
    <row r="134" spans="1:30" ht="13.5">
      <c r="A134" s="46" t="s">
        <v>64</v>
      </c>
      <c r="B134" s="46">
        <v>1015072</v>
      </c>
      <c r="C134" s="46"/>
      <c r="D134" s="46">
        <v>2</v>
      </c>
      <c r="E134" s="48" t="s">
        <v>182</v>
      </c>
      <c r="F134" s="44">
        <v>13627190.72</v>
      </c>
      <c r="G134" s="44">
        <v>13325590.72</v>
      </c>
      <c r="H134" s="44">
        <v>301600</v>
      </c>
      <c r="I134" s="44">
        <v>0</v>
      </c>
      <c r="J134" s="44">
        <v>14592691.23</v>
      </c>
      <c r="K134" s="44">
        <v>12531734.42</v>
      </c>
      <c r="L134" s="44">
        <v>13712565.82</v>
      </c>
      <c r="M134" s="44">
        <v>13410995.96</v>
      </c>
      <c r="N134" s="44">
        <v>301569.86</v>
      </c>
      <c r="O134" s="44">
        <v>0</v>
      </c>
      <c r="P134" s="44">
        <v>14425908.92</v>
      </c>
      <c r="Q134" s="44">
        <v>12377683.91</v>
      </c>
      <c r="R134" s="44">
        <f t="shared" si="29"/>
        <v>100.62650550472372</v>
      </c>
      <c r="S134" s="44">
        <f t="shared" si="19"/>
        <v>100.64091147472973</v>
      </c>
      <c r="T134" s="44">
        <f t="shared" si="20"/>
        <v>99.99000663129974</v>
      </c>
      <c r="U134" s="44">
        <f t="shared" si="21"/>
        <v>0</v>
      </c>
      <c r="V134" s="44">
        <f t="shared" si="22"/>
        <v>98.85708326605906</v>
      </c>
      <c r="W134" s="44">
        <f t="shared" si="23"/>
        <v>98.77071676723261</v>
      </c>
      <c r="X134" s="44">
        <v>0</v>
      </c>
      <c r="Y134" s="44">
        <v>426988.33</v>
      </c>
      <c r="Z134" s="44">
        <f t="shared" si="30"/>
        <v>793856.3000000007</v>
      </c>
      <c r="AA134" s="44">
        <f t="shared" si="31"/>
        <v>1033312.0500000007</v>
      </c>
      <c r="AB134" s="44">
        <f t="shared" si="32"/>
        <v>1220844.6300000008</v>
      </c>
      <c r="AC134" s="44">
        <f t="shared" si="33"/>
        <v>1460300.3800000008</v>
      </c>
      <c r="AD134" s="44">
        <f t="shared" si="34"/>
        <v>7.535512051966951</v>
      </c>
    </row>
    <row r="135" spans="1:30" ht="13.5">
      <c r="A135" s="46" t="s">
        <v>64</v>
      </c>
      <c r="B135" s="46">
        <v>1015082</v>
      </c>
      <c r="C135" s="46"/>
      <c r="D135" s="46">
        <v>2</v>
      </c>
      <c r="E135" s="48" t="s">
        <v>183</v>
      </c>
      <c r="F135" s="44">
        <v>31678340.95</v>
      </c>
      <c r="G135" s="44">
        <v>30658099.95</v>
      </c>
      <c r="H135" s="44">
        <v>1020241</v>
      </c>
      <c r="I135" s="44">
        <v>365850</v>
      </c>
      <c r="J135" s="44">
        <v>34994914.33</v>
      </c>
      <c r="K135" s="44">
        <v>29788240.13</v>
      </c>
      <c r="L135" s="44">
        <v>31031765.26</v>
      </c>
      <c r="M135" s="44">
        <v>30200998.38</v>
      </c>
      <c r="N135" s="44">
        <v>830766.88</v>
      </c>
      <c r="O135" s="44">
        <v>366375.88</v>
      </c>
      <c r="P135" s="44">
        <v>33061933.14</v>
      </c>
      <c r="Q135" s="44">
        <v>28601141.11</v>
      </c>
      <c r="R135" s="44">
        <f t="shared" si="29"/>
        <v>97.95893449401113</v>
      </c>
      <c r="S135" s="44">
        <f t="shared" si="19"/>
        <v>98.50903490188406</v>
      </c>
      <c r="T135" s="44">
        <f t="shared" si="20"/>
        <v>81.42849385586347</v>
      </c>
      <c r="U135" s="44">
        <f t="shared" si="21"/>
        <v>100.14374197075304</v>
      </c>
      <c r="V135" s="44">
        <f t="shared" si="22"/>
        <v>94.47639399321828</v>
      </c>
      <c r="W135" s="44">
        <f t="shared" si="23"/>
        <v>96.01487360508933</v>
      </c>
      <c r="X135" s="44">
        <v>0</v>
      </c>
      <c r="Y135" s="44">
        <v>-98308.91</v>
      </c>
      <c r="Z135" s="44">
        <f t="shared" si="30"/>
        <v>869859.8200000003</v>
      </c>
      <c r="AA135" s="44">
        <f t="shared" si="31"/>
        <v>1599857.2699999996</v>
      </c>
      <c r="AB135" s="44">
        <f t="shared" si="32"/>
        <v>771550.9100000003</v>
      </c>
      <c r="AC135" s="44">
        <f t="shared" si="33"/>
        <v>1501548.3599999996</v>
      </c>
      <c r="AD135" s="44">
        <f t="shared" si="34"/>
        <v>6.3361949715908565</v>
      </c>
    </row>
    <row r="136" spans="1:30" ht="13.5">
      <c r="A136" s="46" t="s">
        <v>64</v>
      </c>
      <c r="B136" s="46">
        <v>1015092</v>
      </c>
      <c r="C136" s="46"/>
      <c r="D136" s="46">
        <v>2</v>
      </c>
      <c r="E136" s="48" t="s">
        <v>184</v>
      </c>
      <c r="F136" s="44">
        <v>14838586.86</v>
      </c>
      <c r="G136" s="44">
        <v>12186433.45</v>
      </c>
      <c r="H136" s="44">
        <v>2652153.41</v>
      </c>
      <c r="I136" s="44">
        <v>0</v>
      </c>
      <c r="J136" s="44">
        <v>19639989.7</v>
      </c>
      <c r="K136" s="44">
        <v>10652069.21</v>
      </c>
      <c r="L136" s="44">
        <v>15500549.78</v>
      </c>
      <c r="M136" s="44">
        <v>13899777.19</v>
      </c>
      <c r="N136" s="44">
        <v>1600772.59</v>
      </c>
      <c r="O136" s="44">
        <v>0</v>
      </c>
      <c r="P136" s="44">
        <v>19122254.07</v>
      </c>
      <c r="Q136" s="44">
        <v>10236915.58</v>
      </c>
      <c r="R136" s="44">
        <f t="shared" si="29"/>
        <v>104.46109138454712</v>
      </c>
      <c r="S136" s="44">
        <f t="shared" si="19"/>
        <v>114.05943541258168</v>
      </c>
      <c r="T136" s="44">
        <f t="shared" si="20"/>
        <v>60.35746589787202</v>
      </c>
      <c r="U136" s="44">
        <f t="shared" si="21"/>
        <v>0</v>
      </c>
      <c r="V136" s="44">
        <f t="shared" si="22"/>
        <v>97.36387015518649</v>
      </c>
      <c r="W136" s="44">
        <f t="shared" si="23"/>
        <v>96.10260108326877</v>
      </c>
      <c r="X136" s="44">
        <v>0</v>
      </c>
      <c r="Y136" s="44">
        <v>130768.84</v>
      </c>
      <c r="Z136" s="44">
        <f t="shared" si="30"/>
        <v>1534364.2399999984</v>
      </c>
      <c r="AA136" s="44">
        <f t="shared" si="31"/>
        <v>3662861.6099999994</v>
      </c>
      <c r="AB136" s="44">
        <f t="shared" si="32"/>
        <v>1665133.0799999984</v>
      </c>
      <c r="AC136" s="44">
        <f t="shared" si="33"/>
        <v>3793630.4499999993</v>
      </c>
      <c r="AD136" s="44">
        <f t="shared" si="34"/>
        <v>23.630527058634428</v>
      </c>
    </row>
    <row r="137" spans="1:30" ht="13.5">
      <c r="A137" s="46" t="s">
        <v>64</v>
      </c>
      <c r="B137" s="46">
        <v>1016011</v>
      </c>
      <c r="C137" s="46"/>
      <c r="D137" s="46">
        <v>1</v>
      </c>
      <c r="E137" s="48" t="s">
        <v>185</v>
      </c>
      <c r="F137" s="44">
        <v>283834591.15</v>
      </c>
      <c r="G137" s="44">
        <v>255725189</v>
      </c>
      <c r="H137" s="44">
        <v>28109402.15</v>
      </c>
      <c r="I137" s="44">
        <v>4204320.43</v>
      </c>
      <c r="J137" s="44">
        <v>285449279.87</v>
      </c>
      <c r="K137" s="44">
        <v>240762390.93</v>
      </c>
      <c r="L137" s="44">
        <v>284359628.65</v>
      </c>
      <c r="M137" s="44">
        <v>258061418.09</v>
      </c>
      <c r="N137" s="44">
        <v>26298210.56</v>
      </c>
      <c r="O137" s="44">
        <v>4411006.91</v>
      </c>
      <c r="P137" s="44">
        <v>275389894.34</v>
      </c>
      <c r="Q137" s="44">
        <v>233782288.63</v>
      </c>
      <c r="R137" s="44">
        <f t="shared" si="29"/>
        <v>100.1849800962852</v>
      </c>
      <c r="S137" s="44">
        <f aca="true" t="shared" si="35" ref="S137:S200">+IF(G137&lt;&gt;0,M137/G137*100,0)</f>
        <v>100.91357018803492</v>
      </c>
      <c r="T137" s="44">
        <f aca="true" t="shared" si="36" ref="T137:T200">+IF(H137&lt;&gt;0,N137/H137*100,0)</f>
        <v>93.55663425235817</v>
      </c>
      <c r="U137" s="44">
        <f aca="true" t="shared" si="37" ref="U137:U200">+IF(I137&lt;&gt;0,O137/I137*100,0)</f>
        <v>104.91604965514011</v>
      </c>
      <c r="V137" s="44">
        <f aca="true" t="shared" si="38" ref="V137:V200">+IF(J137&lt;&gt;0,P137/J137*100,0)</f>
        <v>96.47594643273183</v>
      </c>
      <c r="W137" s="44">
        <f aca="true" t="shared" si="39" ref="W137:W200">+IF(K137&lt;&gt;0,Q137/K137*100,0)</f>
        <v>97.10083361731134</v>
      </c>
      <c r="X137" s="44">
        <v>0</v>
      </c>
      <c r="Y137" s="44">
        <v>21675553.39</v>
      </c>
      <c r="Z137" s="44">
        <f aca="true" t="shared" si="40" ref="Z137:Z168">+G137-K137</f>
        <v>14962798.069999993</v>
      </c>
      <c r="AA137" s="44">
        <f aca="true" t="shared" si="41" ref="AA137:AA168">+M137-Q137</f>
        <v>24279129.46000001</v>
      </c>
      <c r="AB137" s="44">
        <f aca="true" t="shared" si="42" ref="AB137:AB168">+G137-K137+X137+Y137</f>
        <v>36638351.45999999</v>
      </c>
      <c r="AC137" s="44">
        <f aca="true" t="shared" si="43" ref="AC137:AC168">+M137-Q137+X137+Y137</f>
        <v>45954682.85000001</v>
      </c>
      <c r="AD137" s="44">
        <f aca="true" t="shared" si="44" ref="AD137:AD168">+IF(L137&lt;&gt;0,(M137+O137-Q137)/L137*100,0)</f>
        <v>10.089384525576538</v>
      </c>
    </row>
    <row r="138" spans="1:30" ht="13.5">
      <c r="A138" s="46" t="s">
        <v>64</v>
      </c>
      <c r="B138" s="46">
        <v>1016022</v>
      </c>
      <c r="C138" s="46"/>
      <c r="D138" s="46">
        <v>2</v>
      </c>
      <c r="E138" s="48" t="s">
        <v>186</v>
      </c>
      <c r="F138" s="44">
        <v>13729099.8</v>
      </c>
      <c r="G138" s="44">
        <v>13266861.86</v>
      </c>
      <c r="H138" s="44">
        <v>462237.94</v>
      </c>
      <c r="I138" s="44">
        <v>1010</v>
      </c>
      <c r="J138" s="44">
        <v>14691663.88</v>
      </c>
      <c r="K138" s="44">
        <v>12748855.07</v>
      </c>
      <c r="L138" s="44">
        <v>13733707.61</v>
      </c>
      <c r="M138" s="44">
        <v>13299060.84</v>
      </c>
      <c r="N138" s="44">
        <v>434646.77</v>
      </c>
      <c r="O138" s="44">
        <v>1010</v>
      </c>
      <c r="P138" s="44">
        <v>14348261.54</v>
      </c>
      <c r="Q138" s="44">
        <v>12434046.84</v>
      </c>
      <c r="R138" s="44">
        <f aca="true" t="shared" si="45" ref="R138:R201">+IF(F138&lt;&gt;0,L138/F138*100,0)</f>
        <v>100.03356236073103</v>
      </c>
      <c r="S138" s="44">
        <f t="shared" si="35"/>
        <v>100.24270230850207</v>
      </c>
      <c r="T138" s="44">
        <f t="shared" si="36"/>
        <v>94.03095946646008</v>
      </c>
      <c r="U138" s="44">
        <f t="shared" si="37"/>
        <v>100</v>
      </c>
      <c r="V138" s="44">
        <f t="shared" si="38"/>
        <v>97.66260416243608</v>
      </c>
      <c r="W138" s="44">
        <f t="shared" si="39"/>
        <v>97.53069410334115</v>
      </c>
      <c r="X138" s="44">
        <v>0</v>
      </c>
      <c r="Y138" s="44">
        <v>453847.69</v>
      </c>
      <c r="Z138" s="44">
        <f t="shared" si="40"/>
        <v>518006.7899999991</v>
      </c>
      <c r="AA138" s="44">
        <f t="shared" si="41"/>
        <v>865014</v>
      </c>
      <c r="AB138" s="44">
        <f t="shared" si="42"/>
        <v>971854.479999999</v>
      </c>
      <c r="AC138" s="44">
        <f t="shared" si="43"/>
        <v>1318861.69</v>
      </c>
      <c r="AD138" s="44">
        <f t="shared" si="44"/>
        <v>6.305828146285982</v>
      </c>
    </row>
    <row r="139" spans="1:30" ht="13.5">
      <c r="A139" s="46" t="s">
        <v>64</v>
      </c>
      <c r="B139" s="46">
        <v>1016032</v>
      </c>
      <c r="C139" s="46"/>
      <c r="D139" s="46">
        <v>2</v>
      </c>
      <c r="E139" s="48" t="s">
        <v>187</v>
      </c>
      <c r="F139" s="44">
        <v>13443135.7</v>
      </c>
      <c r="G139" s="44">
        <v>10146500.49</v>
      </c>
      <c r="H139" s="44">
        <v>3296635.21</v>
      </c>
      <c r="I139" s="44">
        <v>0</v>
      </c>
      <c r="J139" s="44">
        <v>16363769.5</v>
      </c>
      <c r="K139" s="44">
        <v>9396571.5</v>
      </c>
      <c r="L139" s="44">
        <v>13310547.24</v>
      </c>
      <c r="M139" s="44">
        <v>10243896.66</v>
      </c>
      <c r="N139" s="44">
        <v>3066650.58</v>
      </c>
      <c r="O139" s="44">
        <v>0</v>
      </c>
      <c r="P139" s="44">
        <v>15835719.66</v>
      </c>
      <c r="Q139" s="44">
        <v>9006907.91</v>
      </c>
      <c r="R139" s="44">
        <f t="shared" si="45"/>
        <v>99.01370883282836</v>
      </c>
      <c r="S139" s="44">
        <f t="shared" si="35"/>
        <v>100.95989913070018</v>
      </c>
      <c r="T139" s="44">
        <f t="shared" si="36"/>
        <v>93.02365547445572</v>
      </c>
      <c r="U139" s="44">
        <f t="shared" si="37"/>
        <v>0</v>
      </c>
      <c r="V139" s="44">
        <f t="shared" si="38"/>
        <v>96.77305501033854</v>
      </c>
      <c r="W139" s="44">
        <f t="shared" si="39"/>
        <v>95.85313015497195</v>
      </c>
      <c r="X139" s="44">
        <v>0</v>
      </c>
      <c r="Y139" s="44">
        <v>768397.99</v>
      </c>
      <c r="Z139" s="44">
        <f t="shared" si="40"/>
        <v>749928.9900000002</v>
      </c>
      <c r="AA139" s="44">
        <f t="shared" si="41"/>
        <v>1236988.75</v>
      </c>
      <c r="AB139" s="44">
        <f t="shared" si="42"/>
        <v>1518326.9800000002</v>
      </c>
      <c r="AC139" s="44">
        <f t="shared" si="43"/>
        <v>2005386.74</v>
      </c>
      <c r="AD139" s="44">
        <f t="shared" si="44"/>
        <v>9.293297470765747</v>
      </c>
    </row>
    <row r="140" spans="1:30" ht="13.5">
      <c r="A140" s="46" t="s">
        <v>64</v>
      </c>
      <c r="B140" s="46">
        <v>1016042</v>
      </c>
      <c r="C140" s="46"/>
      <c r="D140" s="46">
        <v>2</v>
      </c>
      <c r="E140" s="48" t="s">
        <v>188</v>
      </c>
      <c r="F140" s="44">
        <v>23866945.37</v>
      </c>
      <c r="G140" s="44">
        <v>22697327.55</v>
      </c>
      <c r="H140" s="44">
        <v>1169617.82</v>
      </c>
      <c r="I140" s="44">
        <v>400000</v>
      </c>
      <c r="J140" s="44">
        <v>25217287.37</v>
      </c>
      <c r="K140" s="44">
        <v>21962884.37</v>
      </c>
      <c r="L140" s="44">
        <v>24126792.84</v>
      </c>
      <c r="M140" s="44">
        <v>22964738.75</v>
      </c>
      <c r="N140" s="44">
        <v>1162054.09</v>
      </c>
      <c r="O140" s="44">
        <v>400000</v>
      </c>
      <c r="P140" s="44">
        <v>24247158.2</v>
      </c>
      <c r="Q140" s="44">
        <v>21066406.52</v>
      </c>
      <c r="R140" s="44">
        <f t="shared" si="45"/>
        <v>101.08873366897893</v>
      </c>
      <c r="S140" s="44">
        <f t="shared" si="35"/>
        <v>101.17816161136557</v>
      </c>
      <c r="T140" s="44">
        <f t="shared" si="36"/>
        <v>99.3533161114115</v>
      </c>
      <c r="U140" s="44">
        <f t="shared" si="37"/>
        <v>100</v>
      </c>
      <c r="V140" s="44">
        <f t="shared" si="38"/>
        <v>96.15292019412792</v>
      </c>
      <c r="W140" s="44">
        <f t="shared" si="39"/>
        <v>95.91821440709974</v>
      </c>
      <c r="X140" s="44">
        <v>0</v>
      </c>
      <c r="Y140" s="44">
        <v>1045589.09</v>
      </c>
      <c r="Z140" s="44">
        <f t="shared" si="40"/>
        <v>734443.1799999997</v>
      </c>
      <c r="AA140" s="44">
        <f t="shared" si="41"/>
        <v>1898332.2300000004</v>
      </c>
      <c r="AB140" s="44">
        <f t="shared" si="42"/>
        <v>1780032.2699999996</v>
      </c>
      <c r="AC140" s="44">
        <f t="shared" si="43"/>
        <v>2943921.3200000003</v>
      </c>
      <c r="AD140" s="44">
        <f t="shared" si="44"/>
        <v>9.526057794924062</v>
      </c>
    </row>
    <row r="141" spans="1:30" ht="13.5">
      <c r="A141" s="46" t="s">
        <v>64</v>
      </c>
      <c r="B141" s="46">
        <v>1016052</v>
      </c>
      <c r="C141" s="46"/>
      <c r="D141" s="46">
        <v>2</v>
      </c>
      <c r="E141" s="48" t="s">
        <v>189</v>
      </c>
      <c r="F141" s="44">
        <v>20037055.17</v>
      </c>
      <c r="G141" s="44">
        <v>17505671.17</v>
      </c>
      <c r="H141" s="44">
        <v>2531384</v>
      </c>
      <c r="I141" s="44">
        <v>945663</v>
      </c>
      <c r="J141" s="44">
        <v>22610547.17</v>
      </c>
      <c r="K141" s="44">
        <v>16927002.17</v>
      </c>
      <c r="L141" s="44">
        <v>20242419.39</v>
      </c>
      <c r="M141" s="44">
        <v>17591972.83</v>
      </c>
      <c r="N141" s="44">
        <v>2650446.56</v>
      </c>
      <c r="O141" s="44">
        <v>1064987.47</v>
      </c>
      <c r="P141" s="44">
        <v>21565664.19</v>
      </c>
      <c r="Q141" s="44">
        <v>16006085.19</v>
      </c>
      <c r="R141" s="44">
        <f t="shared" si="45"/>
        <v>101.02492216674372</v>
      </c>
      <c r="S141" s="44">
        <f t="shared" si="35"/>
        <v>100.49299258030102</v>
      </c>
      <c r="T141" s="44">
        <f t="shared" si="36"/>
        <v>104.70345708118562</v>
      </c>
      <c r="U141" s="44">
        <f t="shared" si="37"/>
        <v>112.61807536088438</v>
      </c>
      <c r="V141" s="44">
        <f t="shared" si="38"/>
        <v>95.37878065424987</v>
      </c>
      <c r="W141" s="44">
        <f t="shared" si="39"/>
        <v>94.55947975458903</v>
      </c>
      <c r="X141" s="44">
        <v>0</v>
      </c>
      <c r="Y141" s="44">
        <v>1162495.65</v>
      </c>
      <c r="Z141" s="44">
        <f t="shared" si="40"/>
        <v>578669</v>
      </c>
      <c r="AA141" s="44">
        <f t="shared" si="41"/>
        <v>1585887.6399999987</v>
      </c>
      <c r="AB141" s="44">
        <f t="shared" si="42"/>
        <v>1741164.65</v>
      </c>
      <c r="AC141" s="44">
        <f t="shared" si="43"/>
        <v>2748383.2899999986</v>
      </c>
      <c r="AD141" s="44">
        <f t="shared" si="44"/>
        <v>13.09564365270271</v>
      </c>
    </row>
    <row r="142" spans="1:30" ht="13.5">
      <c r="A142" s="46" t="s">
        <v>64</v>
      </c>
      <c r="B142" s="46">
        <v>1016062</v>
      </c>
      <c r="C142" s="46"/>
      <c r="D142" s="46">
        <v>2</v>
      </c>
      <c r="E142" s="48" t="s">
        <v>190</v>
      </c>
      <c r="F142" s="44">
        <v>37625585.87</v>
      </c>
      <c r="G142" s="44">
        <v>31316103.81</v>
      </c>
      <c r="H142" s="44">
        <v>6309482.06</v>
      </c>
      <c r="I142" s="44">
        <v>23113.82</v>
      </c>
      <c r="J142" s="44">
        <v>45288132.99</v>
      </c>
      <c r="K142" s="44">
        <v>29099073.34</v>
      </c>
      <c r="L142" s="44">
        <v>37811953.43</v>
      </c>
      <c r="M142" s="44">
        <v>31606436.6</v>
      </c>
      <c r="N142" s="44">
        <v>6205516.83</v>
      </c>
      <c r="O142" s="44">
        <v>23113.01</v>
      </c>
      <c r="P142" s="44">
        <v>43366178.89</v>
      </c>
      <c r="Q142" s="44">
        <v>27938170.03</v>
      </c>
      <c r="R142" s="44">
        <f t="shared" si="45"/>
        <v>100.49532135032773</v>
      </c>
      <c r="S142" s="44">
        <f t="shared" si="35"/>
        <v>100.92710380499919</v>
      </c>
      <c r="T142" s="44">
        <f t="shared" si="36"/>
        <v>98.35223828182183</v>
      </c>
      <c r="U142" s="44">
        <f t="shared" si="37"/>
        <v>99.99649560306344</v>
      </c>
      <c r="V142" s="44">
        <f t="shared" si="38"/>
        <v>95.75616398135824</v>
      </c>
      <c r="W142" s="44">
        <f t="shared" si="39"/>
        <v>96.0105145052705</v>
      </c>
      <c r="X142" s="44">
        <v>0</v>
      </c>
      <c r="Y142" s="44">
        <v>2265132.89</v>
      </c>
      <c r="Z142" s="44">
        <f t="shared" si="40"/>
        <v>2217030.469999999</v>
      </c>
      <c r="AA142" s="44">
        <f t="shared" si="41"/>
        <v>3668266.5700000003</v>
      </c>
      <c r="AB142" s="44">
        <f t="shared" si="42"/>
        <v>4482163.359999999</v>
      </c>
      <c r="AC142" s="44">
        <f t="shared" si="43"/>
        <v>5933399.460000001</v>
      </c>
      <c r="AD142" s="44">
        <f t="shared" si="44"/>
        <v>9.762467275946822</v>
      </c>
    </row>
    <row r="143" spans="1:30" ht="13.5">
      <c r="A143" s="46" t="s">
        <v>64</v>
      </c>
      <c r="B143" s="46">
        <v>1016072</v>
      </c>
      <c r="C143" s="46"/>
      <c r="D143" s="46">
        <v>2</v>
      </c>
      <c r="E143" s="48" t="s">
        <v>191</v>
      </c>
      <c r="F143" s="44">
        <v>25553503.17</v>
      </c>
      <c r="G143" s="44">
        <v>24986635.37</v>
      </c>
      <c r="H143" s="44">
        <v>566867.8</v>
      </c>
      <c r="I143" s="44">
        <v>42500</v>
      </c>
      <c r="J143" s="44">
        <v>26787293.32</v>
      </c>
      <c r="K143" s="44">
        <v>24720282.21</v>
      </c>
      <c r="L143" s="44">
        <v>25425983.41</v>
      </c>
      <c r="M143" s="44">
        <v>25124022.53</v>
      </c>
      <c r="N143" s="44">
        <v>301960.88</v>
      </c>
      <c r="O143" s="44">
        <v>1986.09</v>
      </c>
      <c r="P143" s="44">
        <v>24515388.77</v>
      </c>
      <c r="Q143" s="44">
        <v>22804372.14</v>
      </c>
      <c r="R143" s="44">
        <f t="shared" si="45"/>
        <v>99.50096955727889</v>
      </c>
      <c r="S143" s="44">
        <f t="shared" si="35"/>
        <v>100.54984257770437</v>
      </c>
      <c r="T143" s="44">
        <f t="shared" si="36"/>
        <v>53.26830700209114</v>
      </c>
      <c r="U143" s="44">
        <f t="shared" si="37"/>
        <v>4.673152941176471</v>
      </c>
      <c r="V143" s="44">
        <f t="shared" si="38"/>
        <v>91.51872298981493</v>
      </c>
      <c r="W143" s="44">
        <f t="shared" si="39"/>
        <v>92.24964321311442</v>
      </c>
      <c r="X143" s="44">
        <v>0</v>
      </c>
      <c r="Y143" s="44">
        <v>971034.05</v>
      </c>
      <c r="Z143" s="44">
        <f t="shared" si="40"/>
        <v>266353.16000000015</v>
      </c>
      <c r="AA143" s="44">
        <f t="shared" si="41"/>
        <v>2319650.3900000006</v>
      </c>
      <c r="AB143" s="44">
        <f t="shared" si="42"/>
        <v>1237387.2100000002</v>
      </c>
      <c r="AC143" s="44">
        <f t="shared" si="43"/>
        <v>3290684.4400000004</v>
      </c>
      <c r="AD143" s="44">
        <f t="shared" si="44"/>
        <v>9.130960413853273</v>
      </c>
    </row>
    <row r="144" spans="1:30" ht="13.5">
      <c r="A144" s="46" t="s">
        <v>64</v>
      </c>
      <c r="B144" s="46">
        <v>1016082</v>
      </c>
      <c r="C144" s="46"/>
      <c r="D144" s="46">
        <v>2</v>
      </c>
      <c r="E144" s="48" t="s">
        <v>192</v>
      </c>
      <c r="F144" s="44">
        <v>23655123</v>
      </c>
      <c r="G144" s="44">
        <v>20994669.91</v>
      </c>
      <c r="H144" s="44">
        <v>2660453.09</v>
      </c>
      <c r="I144" s="44">
        <v>48800</v>
      </c>
      <c r="J144" s="44">
        <v>25787809</v>
      </c>
      <c r="K144" s="44">
        <v>20373889</v>
      </c>
      <c r="L144" s="44">
        <v>23471697.72</v>
      </c>
      <c r="M144" s="44">
        <v>20977158.77</v>
      </c>
      <c r="N144" s="44">
        <v>2494538.95</v>
      </c>
      <c r="O144" s="44">
        <v>48800</v>
      </c>
      <c r="P144" s="44">
        <v>24510656.01</v>
      </c>
      <c r="Q144" s="44">
        <v>19861465.03</v>
      </c>
      <c r="R144" s="44">
        <f t="shared" si="45"/>
        <v>99.22458538896628</v>
      </c>
      <c r="S144" s="44">
        <f t="shared" si="35"/>
        <v>99.91659244905937</v>
      </c>
      <c r="T144" s="44">
        <f t="shared" si="36"/>
        <v>93.76368857531709</v>
      </c>
      <c r="U144" s="44">
        <f t="shared" si="37"/>
        <v>100</v>
      </c>
      <c r="V144" s="44">
        <f t="shared" si="38"/>
        <v>95.0474544386458</v>
      </c>
      <c r="W144" s="44">
        <f t="shared" si="39"/>
        <v>97.48489858759906</v>
      </c>
      <c r="X144" s="44">
        <v>0</v>
      </c>
      <c r="Y144" s="44">
        <v>540435.79</v>
      </c>
      <c r="Z144" s="44">
        <f t="shared" si="40"/>
        <v>620780.9100000001</v>
      </c>
      <c r="AA144" s="44">
        <f t="shared" si="41"/>
        <v>1115693.7399999984</v>
      </c>
      <c r="AB144" s="44">
        <f t="shared" si="42"/>
        <v>1161216.7000000002</v>
      </c>
      <c r="AC144" s="44">
        <f t="shared" si="43"/>
        <v>1656129.5299999984</v>
      </c>
      <c r="AD144" s="44">
        <f t="shared" si="44"/>
        <v>4.961267624913834</v>
      </c>
    </row>
    <row r="145" spans="1:30" ht="13.5">
      <c r="A145" s="46" t="s">
        <v>64</v>
      </c>
      <c r="B145" s="46">
        <v>1016092</v>
      </c>
      <c r="C145" s="46"/>
      <c r="D145" s="46">
        <v>2</v>
      </c>
      <c r="E145" s="48" t="s">
        <v>185</v>
      </c>
      <c r="F145" s="44">
        <v>56059263.16</v>
      </c>
      <c r="G145" s="44">
        <v>47685159.03</v>
      </c>
      <c r="H145" s="44">
        <v>8374104.13</v>
      </c>
      <c r="I145" s="44">
        <v>70000</v>
      </c>
      <c r="J145" s="44">
        <v>75463741.79</v>
      </c>
      <c r="K145" s="44">
        <v>46931528.2</v>
      </c>
      <c r="L145" s="44">
        <v>56846301.54</v>
      </c>
      <c r="M145" s="44">
        <v>48533561.01</v>
      </c>
      <c r="N145" s="44">
        <v>8312740.53</v>
      </c>
      <c r="O145" s="44">
        <v>12650</v>
      </c>
      <c r="P145" s="44">
        <v>70420071.2</v>
      </c>
      <c r="Q145" s="44">
        <v>44063977.11</v>
      </c>
      <c r="R145" s="44">
        <f t="shared" si="45"/>
        <v>101.40393993005883</v>
      </c>
      <c r="S145" s="44">
        <f t="shared" si="35"/>
        <v>101.77917406014363</v>
      </c>
      <c r="T145" s="44">
        <f t="shared" si="36"/>
        <v>99.26722191356367</v>
      </c>
      <c r="U145" s="44">
        <f t="shared" si="37"/>
        <v>18.071428571428573</v>
      </c>
      <c r="V145" s="44">
        <f t="shared" si="38"/>
        <v>93.31643187792689</v>
      </c>
      <c r="W145" s="44">
        <f t="shared" si="39"/>
        <v>93.88992602631677</v>
      </c>
      <c r="X145" s="44">
        <v>0</v>
      </c>
      <c r="Y145" s="44">
        <v>608818.09</v>
      </c>
      <c r="Z145" s="44">
        <f t="shared" si="40"/>
        <v>753630.8299999982</v>
      </c>
      <c r="AA145" s="44">
        <f t="shared" si="41"/>
        <v>4469583.8999999985</v>
      </c>
      <c r="AB145" s="44">
        <f t="shared" si="42"/>
        <v>1362448.919999998</v>
      </c>
      <c r="AC145" s="44">
        <f t="shared" si="43"/>
        <v>5078401.989999998</v>
      </c>
      <c r="AD145" s="44">
        <f t="shared" si="44"/>
        <v>7.884829405913182</v>
      </c>
    </row>
    <row r="146" spans="1:30" ht="13.5">
      <c r="A146" s="46" t="s">
        <v>64</v>
      </c>
      <c r="B146" s="46">
        <v>1016102</v>
      </c>
      <c r="C146" s="46"/>
      <c r="D146" s="46">
        <v>2</v>
      </c>
      <c r="E146" s="48" t="s">
        <v>193</v>
      </c>
      <c r="F146" s="44">
        <v>44537321.34</v>
      </c>
      <c r="G146" s="44">
        <v>39468585.97</v>
      </c>
      <c r="H146" s="44">
        <v>5068735.37</v>
      </c>
      <c r="I146" s="44">
        <v>175619.67</v>
      </c>
      <c r="J146" s="44">
        <v>47404926.83</v>
      </c>
      <c r="K146" s="44">
        <v>34348278.93</v>
      </c>
      <c r="L146" s="44">
        <v>44263682.35</v>
      </c>
      <c r="M146" s="44">
        <v>39853496.12</v>
      </c>
      <c r="N146" s="44">
        <v>4410186.23</v>
      </c>
      <c r="O146" s="44">
        <v>181031.69</v>
      </c>
      <c r="P146" s="44">
        <v>45505423.9</v>
      </c>
      <c r="Q146" s="44">
        <v>32989582.63</v>
      </c>
      <c r="R146" s="44">
        <f t="shared" si="45"/>
        <v>99.38559621062294</v>
      </c>
      <c r="S146" s="44">
        <f t="shared" si="35"/>
        <v>100.97523166979573</v>
      </c>
      <c r="T146" s="44">
        <f t="shared" si="36"/>
        <v>87.00762434950319</v>
      </c>
      <c r="U146" s="44">
        <f t="shared" si="37"/>
        <v>103.08167074906814</v>
      </c>
      <c r="V146" s="44">
        <f t="shared" si="38"/>
        <v>95.99302634341815</v>
      </c>
      <c r="W146" s="44">
        <f t="shared" si="39"/>
        <v>96.04435406277865</v>
      </c>
      <c r="X146" s="44">
        <v>0</v>
      </c>
      <c r="Y146" s="44">
        <v>995580.57</v>
      </c>
      <c r="Z146" s="44">
        <f t="shared" si="40"/>
        <v>5120307.039999999</v>
      </c>
      <c r="AA146" s="44">
        <f t="shared" si="41"/>
        <v>6863913.489999998</v>
      </c>
      <c r="AB146" s="44">
        <f t="shared" si="42"/>
        <v>6115887.609999999</v>
      </c>
      <c r="AC146" s="44">
        <f t="shared" si="43"/>
        <v>7859494.059999999</v>
      </c>
      <c r="AD146" s="44">
        <f t="shared" si="44"/>
        <v>15.915858794337284</v>
      </c>
    </row>
    <row r="147" spans="1:30" ht="13.5">
      <c r="A147" s="46" t="s">
        <v>64</v>
      </c>
      <c r="B147" s="46">
        <v>1016112</v>
      </c>
      <c r="C147" s="46"/>
      <c r="D147" s="46">
        <v>2</v>
      </c>
      <c r="E147" s="48" t="s">
        <v>194</v>
      </c>
      <c r="F147" s="44">
        <v>19059310.22</v>
      </c>
      <c r="G147" s="44">
        <v>15678961.62</v>
      </c>
      <c r="H147" s="44">
        <v>3380348.6</v>
      </c>
      <c r="I147" s="44">
        <v>0</v>
      </c>
      <c r="J147" s="44">
        <v>22941694.86</v>
      </c>
      <c r="K147" s="44">
        <v>15356203.86</v>
      </c>
      <c r="L147" s="44">
        <v>19012186.57</v>
      </c>
      <c r="M147" s="44">
        <v>15819644.72</v>
      </c>
      <c r="N147" s="44">
        <v>3192541.85</v>
      </c>
      <c r="O147" s="44">
        <v>0</v>
      </c>
      <c r="P147" s="44">
        <v>19718342.16</v>
      </c>
      <c r="Q147" s="44">
        <v>14266046.8</v>
      </c>
      <c r="R147" s="44">
        <f t="shared" si="45"/>
        <v>99.75275259463194</v>
      </c>
      <c r="S147" s="44">
        <f t="shared" si="35"/>
        <v>100.89727306826586</v>
      </c>
      <c r="T147" s="44">
        <f t="shared" si="36"/>
        <v>94.44416028571729</v>
      </c>
      <c r="U147" s="44">
        <f t="shared" si="37"/>
        <v>0</v>
      </c>
      <c r="V147" s="44">
        <f t="shared" si="38"/>
        <v>85.949805715444</v>
      </c>
      <c r="W147" s="44">
        <f t="shared" si="39"/>
        <v>92.90086879583794</v>
      </c>
      <c r="X147" s="44">
        <v>288386.31</v>
      </c>
      <c r="Y147" s="44">
        <v>1796802.86</v>
      </c>
      <c r="Z147" s="44">
        <f t="shared" si="40"/>
        <v>322757.7599999998</v>
      </c>
      <c r="AA147" s="44">
        <f t="shared" si="41"/>
        <v>1553597.92</v>
      </c>
      <c r="AB147" s="44">
        <f t="shared" si="42"/>
        <v>2407946.9299999997</v>
      </c>
      <c r="AC147" s="44">
        <f t="shared" si="43"/>
        <v>3638787.09</v>
      </c>
      <c r="AD147" s="44">
        <f t="shared" si="44"/>
        <v>8.17158991302703</v>
      </c>
    </row>
    <row r="148" spans="1:30" ht="13.5">
      <c r="A148" s="46" t="s">
        <v>64</v>
      </c>
      <c r="B148" s="46">
        <v>1017012</v>
      </c>
      <c r="C148" s="46"/>
      <c r="D148" s="46">
        <v>2</v>
      </c>
      <c r="E148" s="48" t="s">
        <v>195</v>
      </c>
      <c r="F148" s="44">
        <v>22544007.01</v>
      </c>
      <c r="G148" s="44">
        <v>22163125.38</v>
      </c>
      <c r="H148" s="44">
        <v>380881.63</v>
      </c>
      <c r="I148" s="44">
        <v>0</v>
      </c>
      <c r="J148" s="44">
        <v>23604543.01</v>
      </c>
      <c r="K148" s="44">
        <v>21185843.01</v>
      </c>
      <c r="L148" s="44">
        <v>22580566.98</v>
      </c>
      <c r="M148" s="44">
        <v>22209651.84</v>
      </c>
      <c r="N148" s="44">
        <v>370915.14</v>
      </c>
      <c r="O148" s="44">
        <v>0</v>
      </c>
      <c r="P148" s="44">
        <v>22789738.06</v>
      </c>
      <c r="Q148" s="44">
        <v>20420757.77</v>
      </c>
      <c r="R148" s="44">
        <f t="shared" si="45"/>
        <v>100.16217156951637</v>
      </c>
      <c r="S148" s="44">
        <f t="shared" si="35"/>
        <v>100.20992734193521</v>
      </c>
      <c r="T148" s="44">
        <f t="shared" si="36"/>
        <v>97.38331040013665</v>
      </c>
      <c r="U148" s="44">
        <f t="shared" si="37"/>
        <v>0</v>
      </c>
      <c r="V148" s="44">
        <f t="shared" si="38"/>
        <v>96.5481011445347</v>
      </c>
      <c r="W148" s="44">
        <f t="shared" si="39"/>
        <v>96.38869579256831</v>
      </c>
      <c r="X148" s="44">
        <v>0</v>
      </c>
      <c r="Y148" s="44">
        <v>2166012.82</v>
      </c>
      <c r="Z148" s="44">
        <f t="shared" si="40"/>
        <v>977282.3699999973</v>
      </c>
      <c r="AA148" s="44">
        <f t="shared" si="41"/>
        <v>1788894.0700000003</v>
      </c>
      <c r="AB148" s="44">
        <f t="shared" si="42"/>
        <v>3143295.189999997</v>
      </c>
      <c r="AC148" s="44">
        <f t="shared" si="43"/>
        <v>3954906.89</v>
      </c>
      <c r="AD148" s="44">
        <f t="shared" si="44"/>
        <v>7.922272596540444</v>
      </c>
    </row>
    <row r="149" spans="1:30" ht="13.5">
      <c r="A149" s="46" t="s">
        <v>64</v>
      </c>
      <c r="B149" s="46">
        <v>1017022</v>
      </c>
      <c r="C149" s="46"/>
      <c r="D149" s="46">
        <v>2</v>
      </c>
      <c r="E149" s="48" t="s">
        <v>196</v>
      </c>
      <c r="F149" s="44">
        <v>20584787.21</v>
      </c>
      <c r="G149" s="44">
        <v>18900960.75</v>
      </c>
      <c r="H149" s="44">
        <v>1683826.46</v>
      </c>
      <c r="I149" s="44">
        <v>18000</v>
      </c>
      <c r="J149" s="44">
        <v>22943797.8</v>
      </c>
      <c r="K149" s="44">
        <v>16883777.8</v>
      </c>
      <c r="L149" s="44">
        <v>20305703.1</v>
      </c>
      <c r="M149" s="44">
        <v>19075107.79</v>
      </c>
      <c r="N149" s="44">
        <v>1230595.31</v>
      </c>
      <c r="O149" s="44">
        <v>22935</v>
      </c>
      <c r="P149" s="44">
        <v>21071937.93</v>
      </c>
      <c r="Q149" s="44">
        <v>15629533.18</v>
      </c>
      <c r="R149" s="44">
        <f t="shared" si="45"/>
        <v>98.64422154500377</v>
      </c>
      <c r="S149" s="44">
        <f t="shared" si="35"/>
        <v>100.92136607394416</v>
      </c>
      <c r="T149" s="44">
        <f t="shared" si="36"/>
        <v>73.08326239272901</v>
      </c>
      <c r="U149" s="44">
        <f t="shared" si="37"/>
        <v>127.41666666666667</v>
      </c>
      <c r="V149" s="44">
        <f t="shared" si="38"/>
        <v>91.84154303347286</v>
      </c>
      <c r="W149" s="44">
        <f t="shared" si="39"/>
        <v>92.5713034437115</v>
      </c>
      <c r="X149" s="44">
        <v>0</v>
      </c>
      <c r="Y149" s="44">
        <v>1209010.59</v>
      </c>
      <c r="Z149" s="44">
        <f t="shared" si="40"/>
        <v>2017182.9499999993</v>
      </c>
      <c r="AA149" s="44">
        <f t="shared" si="41"/>
        <v>3445574.6099999994</v>
      </c>
      <c r="AB149" s="44">
        <f t="shared" si="42"/>
        <v>3226193.539999999</v>
      </c>
      <c r="AC149" s="44">
        <f t="shared" si="43"/>
        <v>4654585.199999999</v>
      </c>
      <c r="AD149" s="44">
        <f t="shared" si="44"/>
        <v>17.081455357239015</v>
      </c>
    </row>
    <row r="150" spans="1:30" ht="13.5">
      <c r="A150" s="46" t="s">
        <v>64</v>
      </c>
      <c r="B150" s="46">
        <v>1017032</v>
      </c>
      <c r="C150" s="46"/>
      <c r="D150" s="46">
        <v>2</v>
      </c>
      <c r="E150" s="48" t="s">
        <v>197</v>
      </c>
      <c r="F150" s="44">
        <v>18343194.42</v>
      </c>
      <c r="G150" s="44">
        <v>17366351.35</v>
      </c>
      <c r="H150" s="44">
        <v>976843.07</v>
      </c>
      <c r="I150" s="44">
        <v>266000</v>
      </c>
      <c r="J150" s="44">
        <v>20480730.42</v>
      </c>
      <c r="K150" s="44">
        <v>17137753.92</v>
      </c>
      <c r="L150" s="44">
        <v>17539215.47</v>
      </c>
      <c r="M150" s="44">
        <v>17221020.4</v>
      </c>
      <c r="N150" s="44">
        <v>318195.07</v>
      </c>
      <c r="O150" s="44">
        <v>7260</v>
      </c>
      <c r="P150" s="44">
        <v>19283787.7</v>
      </c>
      <c r="Q150" s="44">
        <v>16546100.42</v>
      </c>
      <c r="R150" s="44">
        <f t="shared" si="45"/>
        <v>95.61701778004704</v>
      </c>
      <c r="S150" s="44">
        <f t="shared" si="35"/>
        <v>99.16314632203958</v>
      </c>
      <c r="T150" s="44">
        <f t="shared" si="36"/>
        <v>32.573816590621874</v>
      </c>
      <c r="U150" s="44">
        <f t="shared" si="37"/>
        <v>2.729323308270677</v>
      </c>
      <c r="V150" s="44">
        <f t="shared" si="38"/>
        <v>94.15576155999224</v>
      </c>
      <c r="W150" s="44">
        <f t="shared" si="39"/>
        <v>96.54766019653525</v>
      </c>
      <c r="X150" s="44">
        <v>0</v>
      </c>
      <c r="Y150" s="44">
        <v>293259.46</v>
      </c>
      <c r="Z150" s="44">
        <f t="shared" si="40"/>
        <v>228597.4299999997</v>
      </c>
      <c r="AA150" s="44">
        <f t="shared" si="41"/>
        <v>674919.9799999986</v>
      </c>
      <c r="AB150" s="44">
        <f t="shared" si="42"/>
        <v>521856.8899999997</v>
      </c>
      <c r="AC150" s="44">
        <f t="shared" si="43"/>
        <v>968179.4399999985</v>
      </c>
      <c r="AD150" s="44">
        <f t="shared" si="44"/>
        <v>3.889455495696688</v>
      </c>
    </row>
    <row r="151" spans="1:30" ht="13.5">
      <c r="A151" s="46" t="s">
        <v>64</v>
      </c>
      <c r="B151" s="46">
        <v>1017042</v>
      </c>
      <c r="C151" s="46"/>
      <c r="D151" s="46">
        <v>2</v>
      </c>
      <c r="E151" s="48" t="s">
        <v>198</v>
      </c>
      <c r="F151" s="44">
        <v>24327525.93</v>
      </c>
      <c r="G151" s="44">
        <v>23587460.43</v>
      </c>
      <c r="H151" s="44">
        <v>740065.5</v>
      </c>
      <c r="I151" s="44">
        <v>10500</v>
      </c>
      <c r="J151" s="44">
        <v>24585930.93</v>
      </c>
      <c r="K151" s="44">
        <v>22959162.79</v>
      </c>
      <c r="L151" s="44">
        <v>24061951.63</v>
      </c>
      <c r="M151" s="44">
        <v>23320641.76</v>
      </c>
      <c r="N151" s="44">
        <v>741309.87</v>
      </c>
      <c r="O151" s="44">
        <v>11256.52</v>
      </c>
      <c r="P151" s="44">
        <v>23706604.77</v>
      </c>
      <c r="Q151" s="44">
        <v>22231039.79</v>
      </c>
      <c r="R151" s="44">
        <f t="shared" si="45"/>
        <v>98.90833823067679</v>
      </c>
      <c r="S151" s="44">
        <f t="shared" si="35"/>
        <v>98.86881137207699</v>
      </c>
      <c r="T151" s="44">
        <f t="shared" si="36"/>
        <v>100.16814322516048</v>
      </c>
      <c r="U151" s="44">
        <f t="shared" si="37"/>
        <v>107.20495238095238</v>
      </c>
      <c r="V151" s="44">
        <f t="shared" si="38"/>
        <v>96.42345794225332</v>
      </c>
      <c r="W151" s="44">
        <f t="shared" si="39"/>
        <v>96.82861693756037</v>
      </c>
      <c r="X151" s="44">
        <v>0</v>
      </c>
      <c r="Y151" s="44">
        <v>577366.26</v>
      </c>
      <c r="Z151" s="44">
        <f t="shared" si="40"/>
        <v>628297.6400000006</v>
      </c>
      <c r="AA151" s="44">
        <f t="shared" si="41"/>
        <v>1089601.9700000025</v>
      </c>
      <c r="AB151" s="44">
        <f t="shared" si="42"/>
        <v>1205663.9000000006</v>
      </c>
      <c r="AC151" s="44">
        <f t="shared" si="43"/>
        <v>1666968.2300000025</v>
      </c>
      <c r="AD151" s="44">
        <f t="shared" si="44"/>
        <v>4.575100585887106</v>
      </c>
    </row>
    <row r="152" spans="1:30" ht="13.5">
      <c r="A152" s="46" t="s">
        <v>64</v>
      </c>
      <c r="B152" s="46">
        <v>1017052</v>
      </c>
      <c r="C152" s="46"/>
      <c r="D152" s="46">
        <v>2</v>
      </c>
      <c r="E152" s="48" t="s">
        <v>199</v>
      </c>
      <c r="F152" s="44">
        <v>25889385.99</v>
      </c>
      <c r="G152" s="44">
        <v>20992790.99</v>
      </c>
      <c r="H152" s="44">
        <v>4896595</v>
      </c>
      <c r="I152" s="44">
        <v>442625</v>
      </c>
      <c r="J152" s="44">
        <v>28114079.99</v>
      </c>
      <c r="K152" s="44">
        <v>20543033.99</v>
      </c>
      <c r="L152" s="44">
        <v>24955309.03</v>
      </c>
      <c r="M152" s="44">
        <v>20865444.19</v>
      </c>
      <c r="N152" s="44">
        <v>4089864.84</v>
      </c>
      <c r="O152" s="44">
        <v>390674.3</v>
      </c>
      <c r="P152" s="44">
        <v>26304068.12</v>
      </c>
      <c r="Q152" s="44">
        <v>19670201.58</v>
      </c>
      <c r="R152" s="44">
        <f t="shared" si="45"/>
        <v>96.39204668522926</v>
      </c>
      <c r="S152" s="44">
        <f t="shared" si="35"/>
        <v>99.39337842185606</v>
      </c>
      <c r="T152" s="44">
        <f t="shared" si="36"/>
        <v>83.52467051083457</v>
      </c>
      <c r="U152" s="44">
        <f t="shared" si="37"/>
        <v>88.26304433775769</v>
      </c>
      <c r="V152" s="44">
        <f t="shared" si="38"/>
        <v>93.56190253907008</v>
      </c>
      <c r="W152" s="44">
        <f t="shared" si="39"/>
        <v>95.75120008843444</v>
      </c>
      <c r="X152" s="44">
        <v>0</v>
      </c>
      <c r="Y152" s="44">
        <v>874140.23</v>
      </c>
      <c r="Z152" s="44">
        <f t="shared" si="40"/>
        <v>449757</v>
      </c>
      <c r="AA152" s="44">
        <f t="shared" si="41"/>
        <v>1195242.6100000031</v>
      </c>
      <c r="AB152" s="44">
        <f t="shared" si="42"/>
        <v>1323897.23</v>
      </c>
      <c r="AC152" s="44">
        <f t="shared" si="43"/>
        <v>2069382.840000003</v>
      </c>
      <c r="AD152" s="44">
        <f t="shared" si="44"/>
        <v>6.355028134868998</v>
      </c>
    </row>
    <row r="153" spans="1:30" ht="13.5">
      <c r="A153" s="46" t="s">
        <v>64</v>
      </c>
      <c r="B153" s="46">
        <v>1017062</v>
      </c>
      <c r="C153" s="46"/>
      <c r="D153" s="46">
        <v>2</v>
      </c>
      <c r="E153" s="48" t="s">
        <v>200</v>
      </c>
      <c r="F153" s="44">
        <v>19992336.25</v>
      </c>
      <c r="G153" s="44">
        <v>19885836.25</v>
      </c>
      <c r="H153" s="44">
        <v>106500</v>
      </c>
      <c r="I153" s="44">
        <v>4000</v>
      </c>
      <c r="J153" s="44">
        <v>20551170.72</v>
      </c>
      <c r="K153" s="44">
        <v>19825367.68</v>
      </c>
      <c r="L153" s="44">
        <v>20169572.89</v>
      </c>
      <c r="M153" s="44">
        <v>20063072.89</v>
      </c>
      <c r="N153" s="44">
        <v>106500</v>
      </c>
      <c r="O153" s="44">
        <v>4000</v>
      </c>
      <c r="P153" s="44">
        <v>19724224.03</v>
      </c>
      <c r="Q153" s="44">
        <v>19101420.99</v>
      </c>
      <c r="R153" s="44">
        <f t="shared" si="45"/>
        <v>100.88652290449546</v>
      </c>
      <c r="S153" s="44">
        <f t="shared" si="35"/>
        <v>100.89127074050003</v>
      </c>
      <c r="T153" s="44">
        <f t="shared" si="36"/>
        <v>100</v>
      </c>
      <c r="U153" s="44">
        <f t="shared" si="37"/>
        <v>100</v>
      </c>
      <c r="V153" s="44">
        <f t="shared" si="38"/>
        <v>95.9761577514646</v>
      </c>
      <c r="W153" s="44">
        <f t="shared" si="39"/>
        <v>96.34838202405534</v>
      </c>
      <c r="X153" s="44">
        <v>0</v>
      </c>
      <c r="Y153" s="44">
        <v>1128834.47</v>
      </c>
      <c r="Z153" s="44">
        <f t="shared" si="40"/>
        <v>60468.5700000003</v>
      </c>
      <c r="AA153" s="44">
        <f t="shared" si="41"/>
        <v>961651.9000000022</v>
      </c>
      <c r="AB153" s="44">
        <f t="shared" si="42"/>
        <v>1189303.0400000003</v>
      </c>
      <c r="AC153" s="44">
        <f t="shared" si="43"/>
        <v>2090486.3700000022</v>
      </c>
      <c r="AD153" s="44">
        <f t="shared" si="44"/>
        <v>4.787666577108179</v>
      </c>
    </row>
    <row r="154" spans="1:30" ht="13.5">
      <c r="A154" s="46" t="s">
        <v>64</v>
      </c>
      <c r="B154" s="46">
        <v>1017072</v>
      </c>
      <c r="C154" s="46"/>
      <c r="D154" s="46">
        <v>2</v>
      </c>
      <c r="E154" s="48" t="s">
        <v>201</v>
      </c>
      <c r="F154" s="44">
        <v>30983249.37</v>
      </c>
      <c r="G154" s="44">
        <v>27085751.72</v>
      </c>
      <c r="H154" s="44">
        <v>3897497.65</v>
      </c>
      <c r="I154" s="44">
        <v>6188</v>
      </c>
      <c r="J154" s="44">
        <v>34578083.57</v>
      </c>
      <c r="K154" s="44">
        <v>24883167.92</v>
      </c>
      <c r="L154" s="44">
        <v>30283210.59</v>
      </c>
      <c r="M154" s="44">
        <v>26664923.16</v>
      </c>
      <c r="N154" s="44">
        <v>3618287.43</v>
      </c>
      <c r="O154" s="44">
        <v>6188</v>
      </c>
      <c r="P154" s="44">
        <v>32043095.46</v>
      </c>
      <c r="Q154" s="44">
        <v>22869261.49</v>
      </c>
      <c r="R154" s="44">
        <f t="shared" si="45"/>
        <v>97.74058953068419</v>
      </c>
      <c r="S154" s="44">
        <f t="shared" si="35"/>
        <v>98.44631020637593</v>
      </c>
      <c r="T154" s="44">
        <f t="shared" si="36"/>
        <v>92.83616707248046</v>
      </c>
      <c r="U154" s="44">
        <f t="shared" si="37"/>
        <v>100</v>
      </c>
      <c r="V154" s="44">
        <f t="shared" si="38"/>
        <v>92.66880101996352</v>
      </c>
      <c r="W154" s="44">
        <f t="shared" si="39"/>
        <v>91.90655130217036</v>
      </c>
      <c r="X154" s="44">
        <v>0</v>
      </c>
      <c r="Y154" s="44">
        <v>588310.62</v>
      </c>
      <c r="Z154" s="44">
        <f t="shared" si="40"/>
        <v>2202583.799999997</v>
      </c>
      <c r="AA154" s="44">
        <f t="shared" si="41"/>
        <v>3795661.670000002</v>
      </c>
      <c r="AB154" s="44">
        <f t="shared" si="42"/>
        <v>2790894.419999997</v>
      </c>
      <c r="AC154" s="44">
        <f t="shared" si="43"/>
        <v>4383972.290000002</v>
      </c>
      <c r="AD154" s="44">
        <f t="shared" si="44"/>
        <v>12.55431506742364</v>
      </c>
    </row>
    <row r="155" spans="1:30" ht="13.5">
      <c r="A155" s="46" t="s">
        <v>64</v>
      </c>
      <c r="B155" s="46">
        <v>1017082</v>
      </c>
      <c r="C155" s="46"/>
      <c r="D155" s="46">
        <v>2</v>
      </c>
      <c r="E155" s="48" t="s">
        <v>202</v>
      </c>
      <c r="F155" s="44">
        <v>15162471.7</v>
      </c>
      <c r="G155" s="44">
        <v>15076771.7</v>
      </c>
      <c r="H155" s="44">
        <v>85700</v>
      </c>
      <c r="I155" s="44">
        <v>2200</v>
      </c>
      <c r="J155" s="44">
        <v>15686120.84</v>
      </c>
      <c r="K155" s="44">
        <v>14397520.84</v>
      </c>
      <c r="L155" s="44">
        <v>14504823.41</v>
      </c>
      <c r="M155" s="44">
        <v>14419128.29</v>
      </c>
      <c r="N155" s="44">
        <v>85695.12</v>
      </c>
      <c r="O155" s="44">
        <v>2195.12</v>
      </c>
      <c r="P155" s="44">
        <v>13791925.32</v>
      </c>
      <c r="Q155" s="44">
        <v>13377553.98</v>
      </c>
      <c r="R155" s="44">
        <f t="shared" si="45"/>
        <v>95.66265775783774</v>
      </c>
      <c r="S155" s="44">
        <f t="shared" si="35"/>
        <v>95.63803562801179</v>
      </c>
      <c r="T155" s="44">
        <f t="shared" si="36"/>
        <v>99.9943057176196</v>
      </c>
      <c r="U155" s="44">
        <f t="shared" si="37"/>
        <v>99.7781818181818</v>
      </c>
      <c r="V155" s="44">
        <f t="shared" si="38"/>
        <v>87.924385261844</v>
      </c>
      <c r="W155" s="44">
        <f t="shared" si="39"/>
        <v>92.91567714098201</v>
      </c>
      <c r="X155" s="44">
        <v>0</v>
      </c>
      <c r="Y155" s="44">
        <v>23649.14</v>
      </c>
      <c r="Z155" s="44">
        <f t="shared" si="40"/>
        <v>679250.8599999994</v>
      </c>
      <c r="AA155" s="44">
        <f t="shared" si="41"/>
        <v>1041574.3099999987</v>
      </c>
      <c r="AB155" s="44">
        <f t="shared" si="42"/>
        <v>702899.9999999994</v>
      </c>
      <c r="AC155" s="44">
        <f t="shared" si="43"/>
        <v>1065223.4499999986</v>
      </c>
      <c r="AD155" s="44">
        <f t="shared" si="44"/>
        <v>7.196016114752533</v>
      </c>
    </row>
    <row r="156" spans="1:30" ht="13.5">
      <c r="A156" s="46" t="s">
        <v>64</v>
      </c>
      <c r="B156" s="46">
        <v>1017093</v>
      </c>
      <c r="C156" s="46"/>
      <c r="D156" s="46">
        <v>3</v>
      </c>
      <c r="E156" s="48" t="s">
        <v>203</v>
      </c>
      <c r="F156" s="44">
        <v>132297780.05</v>
      </c>
      <c r="G156" s="44">
        <v>123080084.17</v>
      </c>
      <c r="H156" s="44">
        <v>9217695.88</v>
      </c>
      <c r="I156" s="44">
        <v>5269891</v>
      </c>
      <c r="J156" s="44">
        <v>136005404.54</v>
      </c>
      <c r="K156" s="44">
        <v>110857640.21</v>
      </c>
      <c r="L156" s="44">
        <v>132805214.55</v>
      </c>
      <c r="M156" s="44">
        <v>125265594.14</v>
      </c>
      <c r="N156" s="44">
        <v>7539620.41</v>
      </c>
      <c r="O156" s="44">
        <v>4573423.06</v>
      </c>
      <c r="P156" s="44">
        <v>127058303.09</v>
      </c>
      <c r="Q156" s="44">
        <v>105533368.26</v>
      </c>
      <c r="R156" s="44">
        <f t="shared" si="45"/>
        <v>100.38355481082768</v>
      </c>
      <c r="S156" s="44">
        <f t="shared" si="35"/>
        <v>101.7756812442388</v>
      </c>
      <c r="T156" s="44">
        <f t="shared" si="36"/>
        <v>81.79506579685507</v>
      </c>
      <c r="U156" s="44">
        <f t="shared" si="37"/>
        <v>86.78401621589515</v>
      </c>
      <c r="V156" s="44">
        <f t="shared" si="38"/>
        <v>93.42151035816478</v>
      </c>
      <c r="W156" s="44">
        <f t="shared" si="39"/>
        <v>95.1971989121236</v>
      </c>
      <c r="X156" s="44">
        <v>0</v>
      </c>
      <c r="Y156" s="44">
        <v>3149024.49</v>
      </c>
      <c r="Z156" s="44">
        <f t="shared" si="40"/>
        <v>12222443.960000008</v>
      </c>
      <c r="AA156" s="44">
        <f t="shared" si="41"/>
        <v>19732225.879999995</v>
      </c>
      <c r="AB156" s="44">
        <f t="shared" si="42"/>
        <v>15371468.450000009</v>
      </c>
      <c r="AC156" s="44">
        <f t="shared" si="43"/>
        <v>22881250.369999997</v>
      </c>
      <c r="AD156" s="44">
        <f t="shared" si="44"/>
        <v>18.301727851845108</v>
      </c>
    </row>
    <row r="157" spans="1:30" ht="13.5">
      <c r="A157" s="46" t="s">
        <v>64</v>
      </c>
      <c r="B157" s="46">
        <v>1017102</v>
      </c>
      <c r="C157" s="46"/>
      <c r="D157" s="46">
        <v>2</v>
      </c>
      <c r="E157" s="48" t="s">
        <v>204</v>
      </c>
      <c r="F157" s="44">
        <v>29371917.81</v>
      </c>
      <c r="G157" s="44">
        <v>26925844.83</v>
      </c>
      <c r="H157" s="44">
        <v>2446072.98</v>
      </c>
      <c r="I157" s="44">
        <v>0</v>
      </c>
      <c r="J157" s="44">
        <v>32456813.76</v>
      </c>
      <c r="K157" s="44">
        <v>26188477.91</v>
      </c>
      <c r="L157" s="44">
        <v>29552754.19</v>
      </c>
      <c r="M157" s="44">
        <v>27009399.22</v>
      </c>
      <c r="N157" s="44">
        <v>2543354.97</v>
      </c>
      <c r="O157" s="44">
        <v>0</v>
      </c>
      <c r="P157" s="44">
        <v>30773602.64</v>
      </c>
      <c r="Q157" s="44">
        <v>24686071.61</v>
      </c>
      <c r="R157" s="44">
        <f t="shared" si="45"/>
        <v>100.61567780888463</v>
      </c>
      <c r="S157" s="44">
        <f t="shared" si="35"/>
        <v>100.31031297449545</v>
      </c>
      <c r="T157" s="44">
        <f t="shared" si="36"/>
        <v>103.97706817398394</v>
      </c>
      <c r="U157" s="44">
        <f t="shared" si="37"/>
        <v>0</v>
      </c>
      <c r="V157" s="44">
        <f t="shared" si="38"/>
        <v>94.81399766333686</v>
      </c>
      <c r="W157" s="44">
        <f t="shared" si="39"/>
        <v>94.26310186806882</v>
      </c>
      <c r="X157" s="44">
        <v>0</v>
      </c>
      <c r="Y157" s="44">
        <v>2067770.27</v>
      </c>
      <c r="Z157" s="44">
        <f t="shared" si="40"/>
        <v>737366.9199999981</v>
      </c>
      <c r="AA157" s="44">
        <f t="shared" si="41"/>
        <v>2323327.6099999994</v>
      </c>
      <c r="AB157" s="44">
        <f t="shared" si="42"/>
        <v>2805137.189999998</v>
      </c>
      <c r="AC157" s="44">
        <f t="shared" si="43"/>
        <v>4391097.879999999</v>
      </c>
      <c r="AD157" s="44">
        <f t="shared" si="44"/>
        <v>7.861628040022619</v>
      </c>
    </row>
    <row r="158" spans="1:30" ht="13.5">
      <c r="A158" s="46" t="s">
        <v>64</v>
      </c>
      <c r="B158" s="46">
        <v>1018012</v>
      </c>
      <c r="C158" s="46"/>
      <c r="D158" s="46">
        <v>2</v>
      </c>
      <c r="E158" s="48" t="s">
        <v>205</v>
      </c>
      <c r="F158" s="44">
        <v>17765657.79</v>
      </c>
      <c r="G158" s="44">
        <v>17414125.88</v>
      </c>
      <c r="H158" s="44">
        <v>351531.91</v>
      </c>
      <c r="I158" s="44">
        <v>33200</v>
      </c>
      <c r="J158" s="44">
        <v>18656765.37</v>
      </c>
      <c r="K158" s="44">
        <v>16368717.53</v>
      </c>
      <c r="L158" s="44">
        <v>17961704.97</v>
      </c>
      <c r="M158" s="44">
        <v>17637849.06</v>
      </c>
      <c r="N158" s="44">
        <v>323855.91</v>
      </c>
      <c r="O158" s="44">
        <v>5524</v>
      </c>
      <c r="P158" s="44">
        <v>18046815.85</v>
      </c>
      <c r="Q158" s="44">
        <v>15781437.46</v>
      </c>
      <c r="R158" s="44">
        <f t="shared" si="45"/>
        <v>101.10351770994008</v>
      </c>
      <c r="S158" s="44">
        <f t="shared" si="35"/>
        <v>101.28472242328823</v>
      </c>
      <c r="T158" s="44">
        <f t="shared" si="36"/>
        <v>92.12703051623393</v>
      </c>
      <c r="U158" s="44">
        <f t="shared" si="37"/>
        <v>16.638554216867472</v>
      </c>
      <c r="V158" s="44">
        <f t="shared" si="38"/>
        <v>96.73067915094866</v>
      </c>
      <c r="W158" s="44">
        <f t="shared" si="39"/>
        <v>96.41218031331012</v>
      </c>
      <c r="X158" s="44">
        <v>0</v>
      </c>
      <c r="Y158" s="44">
        <v>670696.78</v>
      </c>
      <c r="Z158" s="44">
        <f t="shared" si="40"/>
        <v>1045408.3499999996</v>
      </c>
      <c r="AA158" s="44">
        <f t="shared" si="41"/>
        <v>1856411.5999999978</v>
      </c>
      <c r="AB158" s="44">
        <f t="shared" si="42"/>
        <v>1716105.1299999997</v>
      </c>
      <c r="AC158" s="44">
        <f t="shared" si="43"/>
        <v>2527108.379999998</v>
      </c>
      <c r="AD158" s="44">
        <f t="shared" si="44"/>
        <v>10.366140648172543</v>
      </c>
    </row>
    <row r="159" spans="1:30" ht="13.5">
      <c r="A159" s="46" t="s">
        <v>64</v>
      </c>
      <c r="B159" s="46">
        <v>1018022</v>
      </c>
      <c r="C159" s="46"/>
      <c r="D159" s="46">
        <v>2</v>
      </c>
      <c r="E159" s="48" t="s">
        <v>206</v>
      </c>
      <c r="F159" s="44">
        <v>16474238.07</v>
      </c>
      <c r="G159" s="44">
        <v>16254671.07</v>
      </c>
      <c r="H159" s="44">
        <v>219567</v>
      </c>
      <c r="I159" s="44">
        <v>0</v>
      </c>
      <c r="J159" s="44">
        <v>18473431.07</v>
      </c>
      <c r="K159" s="44">
        <v>15342719.07</v>
      </c>
      <c r="L159" s="44">
        <v>16351257.37</v>
      </c>
      <c r="M159" s="44">
        <v>16162185.37</v>
      </c>
      <c r="N159" s="44">
        <v>189072</v>
      </c>
      <c r="O159" s="44">
        <v>0</v>
      </c>
      <c r="P159" s="44">
        <v>18179993.02</v>
      </c>
      <c r="Q159" s="44">
        <v>15053607.8</v>
      </c>
      <c r="R159" s="44">
        <f t="shared" si="45"/>
        <v>99.25349688721597</v>
      </c>
      <c r="S159" s="44">
        <f t="shared" si="35"/>
        <v>99.43102078410743</v>
      </c>
      <c r="T159" s="44">
        <f t="shared" si="36"/>
        <v>86.11130087854733</v>
      </c>
      <c r="U159" s="44">
        <f t="shared" si="37"/>
        <v>0</v>
      </c>
      <c r="V159" s="44">
        <f t="shared" si="38"/>
        <v>98.41156713721399</v>
      </c>
      <c r="W159" s="44">
        <f t="shared" si="39"/>
        <v>98.11564515597951</v>
      </c>
      <c r="X159" s="44">
        <v>0</v>
      </c>
      <c r="Y159" s="44">
        <v>578683.37</v>
      </c>
      <c r="Z159" s="44">
        <f t="shared" si="40"/>
        <v>911952</v>
      </c>
      <c r="AA159" s="44">
        <f t="shared" si="41"/>
        <v>1108577.5699999984</v>
      </c>
      <c r="AB159" s="44">
        <f t="shared" si="42"/>
        <v>1490635.37</v>
      </c>
      <c r="AC159" s="44">
        <f t="shared" si="43"/>
        <v>1687260.9399999985</v>
      </c>
      <c r="AD159" s="44">
        <f t="shared" si="44"/>
        <v>6.779769560926424</v>
      </c>
    </row>
    <row r="160" spans="1:30" ht="13.5">
      <c r="A160" s="46" t="s">
        <v>64</v>
      </c>
      <c r="B160" s="46">
        <v>1018032</v>
      </c>
      <c r="C160" s="46"/>
      <c r="D160" s="46">
        <v>2</v>
      </c>
      <c r="E160" s="48" t="s">
        <v>207</v>
      </c>
      <c r="F160" s="44">
        <v>27950848.87</v>
      </c>
      <c r="G160" s="44">
        <v>26498577.87</v>
      </c>
      <c r="H160" s="44">
        <v>1452271</v>
      </c>
      <c r="I160" s="44">
        <v>119760</v>
      </c>
      <c r="J160" s="44">
        <v>27954160.87</v>
      </c>
      <c r="K160" s="44">
        <v>24219160.87</v>
      </c>
      <c r="L160" s="44">
        <v>27769330.77</v>
      </c>
      <c r="M160" s="44">
        <v>26456644.12</v>
      </c>
      <c r="N160" s="44">
        <v>1312686.65</v>
      </c>
      <c r="O160" s="44">
        <v>91387.66</v>
      </c>
      <c r="P160" s="44">
        <v>27138306.24</v>
      </c>
      <c r="Q160" s="44">
        <v>23423511.12</v>
      </c>
      <c r="R160" s="44">
        <f t="shared" si="45"/>
        <v>99.35058108308536</v>
      </c>
      <c r="S160" s="44">
        <f t="shared" si="35"/>
        <v>99.84175094148175</v>
      </c>
      <c r="T160" s="44">
        <f t="shared" si="36"/>
        <v>90.38854662800537</v>
      </c>
      <c r="U160" s="44">
        <f t="shared" si="37"/>
        <v>76.30900133600534</v>
      </c>
      <c r="V160" s="44">
        <f t="shared" si="38"/>
        <v>97.08145548065595</v>
      </c>
      <c r="W160" s="44">
        <f t="shared" si="39"/>
        <v>96.71479224953016</v>
      </c>
      <c r="X160" s="44">
        <v>0</v>
      </c>
      <c r="Y160" s="44">
        <v>2070659.87</v>
      </c>
      <c r="Z160" s="44">
        <f t="shared" si="40"/>
        <v>2279417</v>
      </c>
      <c r="AA160" s="44">
        <f t="shared" si="41"/>
        <v>3033133</v>
      </c>
      <c r="AB160" s="44">
        <f t="shared" si="42"/>
        <v>4350076.87</v>
      </c>
      <c r="AC160" s="44">
        <f t="shared" si="43"/>
        <v>5103792.87</v>
      </c>
      <c r="AD160" s="44">
        <f t="shared" si="44"/>
        <v>11.25169592986918</v>
      </c>
    </row>
    <row r="161" spans="1:30" ht="13.5">
      <c r="A161" s="46" t="s">
        <v>64</v>
      </c>
      <c r="B161" s="46">
        <v>1018042</v>
      </c>
      <c r="C161" s="46"/>
      <c r="D161" s="46">
        <v>2</v>
      </c>
      <c r="E161" s="48" t="s">
        <v>208</v>
      </c>
      <c r="F161" s="44">
        <v>20818514.66</v>
      </c>
      <c r="G161" s="44">
        <v>19947509.66</v>
      </c>
      <c r="H161" s="44">
        <v>871005</v>
      </c>
      <c r="I161" s="44">
        <v>30000</v>
      </c>
      <c r="J161" s="44">
        <v>24299320.71</v>
      </c>
      <c r="K161" s="44">
        <v>19018211.71</v>
      </c>
      <c r="L161" s="44">
        <v>21073418.23</v>
      </c>
      <c r="M161" s="44">
        <v>20110102.73</v>
      </c>
      <c r="N161" s="44">
        <v>963315.5</v>
      </c>
      <c r="O161" s="44">
        <v>122310.5</v>
      </c>
      <c r="P161" s="44">
        <v>20753277.86</v>
      </c>
      <c r="Q161" s="44">
        <v>17741333.26</v>
      </c>
      <c r="R161" s="44">
        <f t="shared" si="45"/>
        <v>101.22440805294224</v>
      </c>
      <c r="S161" s="44">
        <f t="shared" si="35"/>
        <v>100.81510460589496</v>
      </c>
      <c r="T161" s="44">
        <f t="shared" si="36"/>
        <v>110.59815959724686</v>
      </c>
      <c r="U161" s="44">
        <f t="shared" si="37"/>
        <v>407.70166666666665</v>
      </c>
      <c r="V161" s="44">
        <f t="shared" si="38"/>
        <v>85.40682312760832</v>
      </c>
      <c r="W161" s="44">
        <f t="shared" si="39"/>
        <v>93.28602252687827</v>
      </c>
      <c r="X161" s="44">
        <v>0</v>
      </c>
      <c r="Y161" s="44">
        <v>4045806.05</v>
      </c>
      <c r="Z161" s="44">
        <f t="shared" si="40"/>
        <v>929297.9499999993</v>
      </c>
      <c r="AA161" s="44">
        <f t="shared" si="41"/>
        <v>2368769.469999999</v>
      </c>
      <c r="AB161" s="44">
        <f t="shared" si="42"/>
        <v>4975103.999999999</v>
      </c>
      <c r="AC161" s="44">
        <f t="shared" si="43"/>
        <v>6414575.519999999</v>
      </c>
      <c r="AD161" s="44">
        <f t="shared" si="44"/>
        <v>11.82095824612692</v>
      </c>
    </row>
    <row r="162" spans="1:30" ht="13.5">
      <c r="A162" s="46" t="s">
        <v>64</v>
      </c>
      <c r="B162" s="46">
        <v>1018052</v>
      </c>
      <c r="C162" s="46"/>
      <c r="D162" s="46">
        <v>2</v>
      </c>
      <c r="E162" s="48" t="s">
        <v>209</v>
      </c>
      <c r="F162" s="44">
        <v>18438180.29</v>
      </c>
      <c r="G162" s="44">
        <v>17616313.93</v>
      </c>
      <c r="H162" s="44">
        <v>821866.36</v>
      </c>
      <c r="I162" s="44">
        <v>0</v>
      </c>
      <c r="J162" s="44">
        <v>19139797.29</v>
      </c>
      <c r="K162" s="44">
        <v>16833453.14</v>
      </c>
      <c r="L162" s="44">
        <v>18430361.74</v>
      </c>
      <c r="M162" s="44">
        <v>17629476.71</v>
      </c>
      <c r="N162" s="44">
        <v>800885.03</v>
      </c>
      <c r="O162" s="44">
        <v>0</v>
      </c>
      <c r="P162" s="44">
        <v>18428916.8</v>
      </c>
      <c r="Q162" s="44">
        <v>16188971.96</v>
      </c>
      <c r="R162" s="44">
        <f t="shared" si="45"/>
        <v>99.95759586967353</v>
      </c>
      <c r="S162" s="44">
        <f t="shared" si="35"/>
        <v>100.07471926336183</v>
      </c>
      <c r="T162" s="44">
        <f t="shared" si="36"/>
        <v>97.44711171777368</v>
      </c>
      <c r="U162" s="44">
        <f t="shared" si="37"/>
        <v>0</v>
      </c>
      <c r="V162" s="44">
        <f t="shared" si="38"/>
        <v>96.28585152063542</v>
      </c>
      <c r="W162" s="44">
        <f t="shared" si="39"/>
        <v>96.17142617952481</v>
      </c>
      <c r="X162" s="44">
        <v>0</v>
      </c>
      <c r="Y162" s="44">
        <v>793259.95</v>
      </c>
      <c r="Z162" s="44">
        <f t="shared" si="40"/>
        <v>782860.7899999991</v>
      </c>
      <c r="AA162" s="44">
        <f t="shared" si="41"/>
        <v>1440504.75</v>
      </c>
      <c r="AB162" s="44">
        <f t="shared" si="42"/>
        <v>1576120.739999999</v>
      </c>
      <c r="AC162" s="44">
        <f t="shared" si="43"/>
        <v>2233764.7</v>
      </c>
      <c r="AD162" s="44">
        <f t="shared" si="44"/>
        <v>7.8159331342565395</v>
      </c>
    </row>
    <row r="163" spans="1:30" ht="13.5">
      <c r="A163" s="46" t="s">
        <v>64</v>
      </c>
      <c r="B163" s="46">
        <v>1018062</v>
      </c>
      <c r="C163" s="46"/>
      <c r="D163" s="46">
        <v>2</v>
      </c>
      <c r="E163" s="48" t="s">
        <v>210</v>
      </c>
      <c r="F163" s="44">
        <v>22804624.39</v>
      </c>
      <c r="G163" s="44">
        <v>21854736.39</v>
      </c>
      <c r="H163" s="44">
        <v>949888</v>
      </c>
      <c r="I163" s="44">
        <v>22538</v>
      </c>
      <c r="J163" s="44">
        <v>26258733.97</v>
      </c>
      <c r="K163" s="44">
        <v>20874965.02</v>
      </c>
      <c r="L163" s="44">
        <v>22655486.58</v>
      </c>
      <c r="M163" s="44">
        <v>22357172.1</v>
      </c>
      <c r="N163" s="44">
        <v>298314.48</v>
      </c>
      <c r="O163" s="44">
        <v>29358.69</v>
      </c>
      <c r="P163" s="44">
        <v>24971249.14</v>
      </c>
      <c r="Q163" s="44">
        <v>19871634.29</v>
      </c>
      <c r="R163" s="44">
        <f t="shared" si="45"/>
        <v>99.34601944127876</v>
      </c>
      <c r="S163" s="44">
        <f t="shared" si="35"/>
        <v>102.29897858767995</v>
      </c>
      <c r="T163" s="44">
        <f t="shared" si="36"/>
        <v>31.405226721466107</v>
      </c>
      <c r="U163" s="44">
        <f t="shared" si="37"/>
        <v>130.26306682048096</v>
      </c>
      <c r="V163" s="44">
        <f t="shared" si="38"/>
        <v>95.09692724915482</v>
      </c>
      <c r="W163" s="44">
        <f t="shared" si="39"/>
        <v>95.193617191508</v>
      </c>
      <c r="X163" s="44">
        <v>2817648.7</v>
      </c>
      <c r="Y163" s="44">
        <v>310000</v>
      </c>
      <c r="Z163" s="44">
        <f t="shared" si="40"/>
        <v>979771.370000001</v>
      </c>
      <c r="AA163" s="44">
        <f t="shared" si="41"/>
        <v>2485537.8100000024</v>
      </c>
      <c r="AB163" s="44">
        <f t="shared" si="42"/>
        <v>4107420.070000001</v>
      </c>
      <c r="AC163" s="44">
        <f t="shared" si="43"/>
        <v>5613186.510000003</v>
      </c>
      <c r="AD163" s="44">
        <f t="shared" si="44"/>
        <v>11.100606871185567</v>
      </c>
    </row>
    <row r="164" spans="1:30" ht="13.5">
      <c r="A164" s="46" t="s">
        <v>64</v>
      </c>
      <c r="B164" s="46">
        <v>1018073</v>
      </c>
      <c r="C164" s="46"/>
      <c r="D164" s="46">
        <v>3</v>
      </c>
      <c r="E164" s="48" t="s">
        <v>211</v>
      </c>
      <c r="F164" s="44">
        <v>66706272.49</v>
      </c>
      <c r="G164" s="44">
        <v>61801657.73</v>
      </c>
      <c r="H164" s="44">
        <v>4904614.76</v>
      </c>
      <c r="I164" s="44">
        <v>2684200</v>
      </c>
      <c r="J164" s="44">
        <v>75002186.07</v>
      </c>
      <c r="K164" s="44">
        <v>60269680.43</v>
      </c>
      <c r="L164" s="44">
        <v>67084414.54</v>
      </c>
      <c r="M164" s="44">
        <v>63481701.96</v>
      </c>
      <c r="N164" s="44">
        <v>3602712.58</v>
      </c>
      <c r="O164" s="44">
        <v>1773923.27</v>
      </c>
      <c r="P164" s="44">
        <v>66968708.57</v>
      </c>
      <c r="Q164" s="44">
        <v>57371314.5</v>
      </c>
      <c r="R164" s="44">
        <f t="shared" si="45"/>
        <v>100.56687630096057</v>
      </c>
      <c r="S164" s="44">
        <f t="shared" si="35"/>
        <v>102.7184452516465</v>
      </c>
      <c r="T164" s="44">
        <f t="shared" si="36"/>
        <v>73.45556697708915</v>
      </c>
      <c r="U164" s="44">
        <f t="shared" si="37"/>
        <v>66.08759667684971</v>
      </c>
      <c r="V164" s="44">
        <f t="shared" si="38"/>
        <v>89.28900886635184</v>
      </c>
      <c r="W164" s="44">
        <f t="shared" si="39"/>
        <v>95.19100498074434</v>
      </c>
      <c r="X164" s="44">
        <v>0</v>
      </c>
      <c r="Y164" s="44">
        <v>4616718.06</v>
      </c>
      <c r="Z164" s="44">
        <f t="shared" si="40"/>
        <v>1531977.299999997</v>
      </c>
      <c r="AA164" s="44">
        <f t="shared" si="41"/>
        <v>6110387.460000001</v>
      </c>
      <c r="AB164" s="44">
        <f t="shared" si="42"/>
        <v>6148695.359999997</v>
      </c>
      <c r="AC164" s="44">
        <f t="shared" si="43"/>
        <v>10727105.52</v>
      </c>
      <c r="AD164" s="44">
        <f t="shared" si="44"/>
        <v>11.752820359338273</v>
      </c>
    </row>
    <row r="165" spans="1:30" ht="13.5">
      <c r="A165" s="46" t="s">
        <v>64</v>
      </c>
      <c r="B165" s="46">
        <v>1019011</v>
      </c>
      <c r="C165" s="46"/>
      <c r="D165" s="46">
        <v>1</v>
      </c>
      <c r="E165" s="48" t="s">
        <v>212</v>
      </c>
      <c r="F165" s="44">
        <v>166620103.49</v>
      </c>
      <c r="G165" s="44">
        <v>148896154.49</v>
      </c>
      <c r="H165" s="44">
        <v>17723949</v>
      </c>
      <c r="I165" s="44">
        <v>1546450</v>
      </c>
      <c r="J165" s="44">
        <v>181103016.49</v>
      </c>
      <c r="K165" s="44">
        <v>144636054.49</v>
      </c>
      <c r="L165" s="44">
        <v>166726092.14</v>
      </c>
      <c r="M165" s="44">
        <v>151562195.06</v>
      </c>
      <c r="N165" s="44">
        <v>15163897.08</v>
      </c>
      <c r="O165" s="44">
        <v>1409151.4</v>
      </c>
      <c r="P165" s="44">
        <v>174053165.72</v>
      </c>
      <c r="Q165" s="44">
        <v>139157490.98</v>
      </c>
      <c r="R165" s="44">
        <f t="shared" si="45"/>
        <v>100.06361096157063</v>
      </c>
      <c r="S165" s="44">
        <f t="shared" si="35"/>
        <v>101.79053688735733</v>
      </c>
      <c r="T165" s="44">
        <f t="shared" si="36"/>
        <v>85.55597333303092</v>
      </c>
      <c r="U165" s="44">
        <f t="shared" si="37"/>
        <v>91.12169161628245</v>
      </c>
      <c r="V165" s="44">
        <f t="shared" si="38"/>
        <v>96.10727037758132</v>
      </c>
      <c r="W165" s="44">
        <f t="shared" si="39"/>
        <v>96.21217300947683</v>
      </c>
      <c r="X165" s="44">
        <v>0</v>
      </c>
      <c r="Y165" s="44">
        <v>3253193.62</v>
      </c>
      <c r="Z165" s="44">
        <f t="shared" si="40"/>
        <v>4260100</v>
      </c>
      <c r="AA165" s="44">
        <f t="shared" si="41"/>
        <v>12404704.080000013</v>
      </c>
      <c r="AB165" s="44">
        <f t="shared" si="42"/>
        <v>7513293.62</v>
      </c>
      <c r="AC165" s="44">
        <f t="shared" si="43"/>
        <v>15657897.700000014</v>
      </c>
      <c r="AD165" s="44">
        <f t="shared" si="44"/>
        <v>8.285359119675471</v>
      </c>
    </row>
    <row r="166" spans="1:30" ht="13.5">
      <c r="A166" s="46" t="s">
        <v>64</v>
      </c>
      <c r="B166" s="46">
        <v>1019023</v>
      </c>
      <c r="C166" s="46"/>
      <c r="D166" s="46">
        <v>3</v>
      </c>
      <c r="E166" s="48" t="s">
        <v>213</v>
      </c>
      <c r="F166" s="44">
        <v>29417350.76</v>
      </c>
      <c r="G166" s="44">
        <v>28950220.76</v>
      </c>
      <c r="H166" s="44">
        <v>467130</v>
      </c>
      <c r="I166" s="44">
        <v>230000</v>
      </c>
      <c r="J166" s="44">
        <v>30549672.26</v>
      </c>
      <c r="K166" s="44">
        <v>28560201.03</v>
      </c>
      <c r="L166" s="44">
        <v>29521713.3</v>
      </c>
      <c r="M166" s="44">
        <v>29055100.59</v>
      </c>
      <c r="N166" s="44">
        <v>466612.71</v>
      </c>
      <c r="O166" s="44">
        <v>229498.9</v>
      </c>
      <c r="P166" s="44">
        <v>29298733.32</v>
      </c>
      <c r="Q166" s="44">
        <v>27353951.99</v>
      </c>
      <c r="R166" s="44">
        <f t="shared" si="45"/>
        <v>100.35476525691058</v>
      </c>
      <c r="S166" s="44">
        <f t="shared" si="35"/>
        <v>100.36227644296554</v>
      </c>
      <c r="T166" s="44">
        <f t="shared" si="36"/>
        <v>99.88926208978229</v>
      </c>
      <c r="U166" s="44">
        <f t="shared" si="37"/>
        <v>99.7821304347826</v>
      </c>
      <c r="V166" s="44">
        <f t="shared" si="38"/>
        <v>95.90522959017825</v>
      </c>
      <c r="W166" s="44">
        <f t="shared" si="39"/>
        <v>95.77646866444343</v>
      </c>
      <c r="X166" s="44">
        <v>0</v>
      </c>
      <c r="Y166" s="44">
        <v>1132321.5</v>
      </c>
      <c r="Z166" s="44">
        <f t="shared" si="40"/>
        <v>390019.73000000045</v>
      </c>
      <c r="AA166" s="44">
        <f t="shared" si="41"/>
        <v>1701148.6000000015</v>
      </c>
      <c r="AB166" s="44">
        <f t="shared" si="42"/>
        <v>1522341.2300000004</v>
      </c>
      <c r="AC166" s="44">
        <f t="shared" si="43"/>
        <v>2833470.1000000015</v>
      </c>
      <c r="AD166" s="44">
        <f t="shared" si="44"/>
        <v>6.539754249290132</v>
      </c>
    </row>
    <row r="167" spans="1:30" ht="13.5">
      <c r="A167" s="46" t="s">
        <v>64</v>
      </c>
      <c r="B167" s="46">
        <v>1019032</v>
      </c>
      <c r="C167" s="46"/>
      <c r="D167" s="46">
        <v>2</v>
      </c>
      <c r="E167" s="48" t="s">
        <v>214</v>
      </c>
      <c r="F167" s="44">
        <v>22620714.56</v>
      </c>
      <c r="G167" s="44">
        <v>19436962.29</v>
      </c>
      <c r="H167" s="44">
        <v>3183752.27</v>
      </c>
      <c r="I167" s="44">
        <v>150000</v>
      </c>
      <c r="J167" s="44">
        <v>26839066.56</v>
      </c>
      <c r="K167" s="44">
        <v>19011672.77</v>
      </c>
      <c r="L167" s="44">
        <v>22658767.25</v>
      </c>
      <c r="M167" s="44">
        <v>19694576.28</v>
      </c>
      <c r="N167" s="44">
        <v>2964190.97</v>
      </c>
      <c r="O167" s="44">
        <v>122573.43</v>
      </c>
      <c r="P167" s="44">
        <v>22854262.34</v>
      </c>
      <c r="Q167" s="44">
        <v>17893223.84</v>
      </c>
      <c r="R167" s="44">
        <f t="shared" si="45"/>
        <v>100.16822054802499</v>
      </c>
      <c r="S167" s="44">
        <f t="shared" si="35"/>
        <v>101.32538195092626</v>
      </c>
      <c r="T167" s="44">
        <f t="shared" si="36"/>
        <v>93.10369396297283</v>
      </c>
      <c r="U167" s="44">
        <f t="shared" si="37"/>
        <v>81.71562</v>
      </c>
      <c r="V167" s="44">
        <f t="shared" si="38"/>
        <v>85.15297016350483</v>
      </c>
      <c r="W167" s="44">
        <f t="shared" si="39"/>
        <v>94.11704091727853</v>
      </c>
      <c r="X167" s="44">
        <v>153635.17</v>
      </c>
      <c r="Y167" s="44">
        <v>1395592.94</v>
      </c>
      <c r="Z167" s="44">
        <f t="shared" si="40"/>
        <v>425289.51999999955</v>
      </c>
      <c r="AA167" s="44">
        <f t="shared" si="41"/>
        <v>1801352.4400000013</v>
      </c>
      <c r="AB167" s="44">
        <f t="shared" si="42"/>
        <v>1974517.6299999994</v>
      </c>
      <c r="AC167" s="44">
        <f t="shared" si="43"/>
        <v>3350580.550000001</v>
      </c>
      <c r="AD167" s="44">
        <f t="shared" si="44"/>
        <v>8.490867348487377</v>
      </c>
    </row>
    <row r="168" spans="1:30" ht="13.5">
      <c r="A168" s="46" t="s">
        <v>64</v>
      </c>
      <c r="B168" s="46">
        <v>1019042</v>
      </c>
      <c r="C168" s="46"/>
      <c r="D168" s="46">
        <v>2</v>
      </c>
      <c r="E168" s="48" t="s">
        <v>212</v>
      </c>
      <c r="F168" s="44">
        <v>50115501.75</v>
      </c>
      <c r="G168" s="44">
        <v>46456671.22</v>
      </c>
      <c r="H168" s="44">
        <v>3658830.53</v>
      </c>
      <c r="I168" s="44">
        <v>100000</v>
      </c>
      <c r="J168" s="44">
        <v>58009545.49</v>
      </c>
      <c r="K168" s="44">
        <v>43300571.84</v>
      </c>
      <c r="L168" s="44">
        <v>51791183.42</v>
      </c>
      <c r="M168" s="44">
        <v>48157609.92</v>
      </c>
      <c r="N168" s="44">
        <v>3633573.5</v>
      </c>
      <c r="O168" s="44">
        <v>160385</v>
      </c>
      <c r="P168" s="44">
        <v>55951918.73</v>
      </c>
      <c r="Q168" s="44">
        <v>41750509.96</v>
      </c>
      <c r="R168" s="44">
        <f t="shared" si="45"/>
        <v>103.34363941592184</v>
      </c>
      <c r="S168" s="44">
        <f t="shared" si="35"/>
        <v>103.66134433512259</v>
      </c>
      <c r="T168" s="44">
        <f t="shared" si="36"/>
        <v>99.30969664233123</v>
      </c>
      <c r="U168" s="44">
        <f t="shared" si="37"/>
        <v>160.385</v>
      </c>
      <c r="V168" s="44">
        <f t="shared" si="38"/>
        <v>96.45295141925442</v>
      </c>
      <c r="W168" s="44">
        <f t="shared" si="39"/>
        <v>96.42022769184749</v>
      </c>
      <c r="X168" s="44">
        <v>0</v>
      </c>
      <c r="Y168" s="44">
        <v>2548004.42</v>
      </c>
      <c r="Z168" s="44">
        <f t="shared" si="40"/>
        <v>3156099.379999995</v>
      </c>
      <c r="AA168" s="44">
        <f t="shared" si="41"/>
        <v>6407099.960000001</v>
      </c>
      <c r="AB168" s="44">
        <f t="shared" si="42"/>
        <v>5704103.799999995</v>
      </c>
      <c r="AC168" s="44">
        <f t="shared" si="43"/>
        <v>8955104.38</v>
      </c>
      <c r="AD168" s="44">
        <f t="shared" si="44"/>
        <v>12.680700702938294</v>
      </c>
    </row>
    <row r="169" spans="1:30" ht="13.5">
      <c r="A169" s="46" t="s">
        <v>64</v>
      </c>
      <c r="B169" s="46">
        <v>1020011</v>
      </c>
      <c r="C169" s="46"/>
      <c r="D169" s="46">
        <v>1</v>
      </c>
      <c r="E169" s="48" t="s">
        <v>215</v>
      </c>
      <c r="F169" s="44">
        <v>59531739.63</v>
      </c>
      <c r="G169" s="44">
        <v>51097959.15</v>
      </c>
      <c r="H169" s="44">
        <v>8433780.48</v>
      </c>
      <c r="I169" s="44">
        <v>1059850</v>
      </c>
      <c r="J169" s="44">
        <v>60469639.89</v>
      </c>
      <c r="K169" s="44">
        <v>48220103.95</v>
      </c>
      <c r="L169" s="44">
        <v>55976164.04</v>
      </c>
      <c r="M169" s="44">
        <v>51506874</v>
      </c>
      <c r="N169" s="44">
        <v>4469290.04</v>
      </c>
      <c r="O169" s="44">
        <v>1066069.65</v>
      </c>
      <c r="P169" s="44">
        <v>54820275.57</v>
      </c>
      <c r="Q169" s="44">
        <v>47027475.2</v>
      </c>
      <c r="R169" s="44">
        <f t="shared" si="45"/>
        <v>94.02742870929269</v>
      </c>
      <c r="S169" s="44">
        <f t="shared" si="35"/>
        <v>100.80025671631935</v>
      </c>
      <c r="T169" s="44">
        <f t="shared" si="36"/>
        <v>52.99272432568698</v>
      </c>
      <c r="U169" s="44">
        <f t="shared" si="37"/>
        <v>100.5868424777091</v>
      </c>
      <c r="V169" s="44">
        <f t="shared" si="38"/>
        <v>90.65751949196866</v>
      </c>
      <c r="W169" s="44">
        <f t="shared" si="39"/>
        <v>97.52669809414627</v>
      </c>
      <c r="X169" s="44">
        <v>0</v>
      </c>
      <c r="Y169" s="44">
        <v>3619605.72</v>
      </c>
      <c r="Z169" s="44">
        <f aca="true" t="shared" si="46" ref="Z169:Z200">+G169-K169</f>
        <v>2877855.1999999955</v>
      </c>
      <c r="AA169" s="44">
        <f aca="true" t="shared" si="47" ref="AA169:AA200">+M169-Q169</f>
        <v>4479398.799999997</v>
      </c>
      <c r="AB169" s="44">
        <f aca="true" t="shared" si="48" ref="AB169:AB200">+G169-K169+X169+Y169</f>
        <v>6497460.919999996</v>
      </c>
      <c r="AC169" s="44">
        <f aca="true" t="shared" si="49" ref="AC169:AC200">+M169-Q169+X169+Y169</f>
        <v>8099004.519999998</v>
      </c>
      <c r="AD169" s="44">
        <f aca="true" t="shared" si="50" ref="AD169:AD201">+IF(L169&lt;&gt;0,(M169+O169-Q169)/L169*100,0)</f>
        <v>9.906839000323888</v>
      </c>
    </row>
    <row r="170" spans="1:30" ht="13.5">
      <c r="A170" s="46" t="s">
        <v>64</v>
      </c>
      <c r="B170" s="46">
        <v>1020021</v>
      </c>
      <c r="C170" s="46"/>
      <c r="D170" s="46">
        <v>1</v>
      </c>
      <c r="E170" s="48" t="s">
        <v>216</v>
      </c>
      <c r="F170" s="44">
        <v>87764458.88</v>
      </c>
      <c r="G170" s="44">
        <v>72169998.38</v>
      </c>
      <c r="H170" s="44">
        <v>15594460.5</v>
      </c>
      <c r="I170" s="44">
        <v>2031162</v>
      </c>
      <c r="J170" s="44">
        <v>89610486.61</v>
      </c>
      <c r="K170" s="44">
        <v>70182596.31</v>
      </c>
      <c r="L170" s="44">
        <v>81944882.74</v>
      </c>
      <c r="M170" s="44">
        <v>72704080.25</v>
      </c>
      <c r="N170" s="44">
        <v>9240802.49</v>
      </c>
      <c r="O170" s="44">
        <v>2096521.31</v>
      </c>
      <c r="P170" s="44">
        <v>78842303.63</v>
      </c>
      <c r="Q170" s="44">
        <v>68851176.38</v>
      </c>
      <c r="R170" s="44">
        <f t="shared" si="45"/>
        <v>93.36909699636263</v>
      </c>
      <c r="S170" s="44">
        <f t="shared" si="35"/>
        <v>100.74003309129631</v>
      </c>
      <c r="T170" s="44">
        <f t="shared" si="36"/>
        <v>59.25695531435666</v>
      </c>
      <c r="U170" s="44">
        <f t="shared" si="37"/>
        <v>103.21782851392453</v>
      </c>
      <c r="V170" s="44">
        <f t="shared" si="38"/>
        <v>87.98334504435294</v>
      </c>
      <c r="W170" s="44">
        <f t="shared" si="39"/>
        <v>98.10292009700089</v>
      </c>
      <c r="X170" s="44">
        <v>0</v>
      </c>
      <c r="Y170" s="44">
        <v>3557902.3</v>
      </c>
      <c r="Z170" s="44">
        <f t="shared" si="46"/>
        <v>1987402.0699999928</v>
      </c>
      <c r="AA170" s="44">
        <f t="shared" si="47"/>
        <v>3852903.870000005</v>
      </c>
      <c r="AB170" s="44">
        <f t="shared" si="48"/>
        <v>5545304.369999993</v>
      </c>
      <c r="AC170" s="44">
        <f t="shared" si="49"/>
        <v>7410806.170000005</v>
      </c>
      <c r="AD170" s="44">
        <f t="shared" si="50"/>
        <v>7.260276640918173</v>
      </c>
    </row>
    <row r="171" spans="1:30" ht="13.5">
      <c r="A171" s="46" t="s">
        <v>64</v>
      </c>
      <c r="B171" s="46">
        <v>1020031</v>
      </c>
      <c r="C171" s="46"/>
      <c r="D171" s="46">
        <v>1</v>
      </c>
      <c r="E171" s="48" t="s">
        <v>217</v>
      </c>
      <c r="F171" s="44">
        <v>263766102.64</v>
      </c>
      <c r="G171" s="44">
        <v>208208988.28</v>
      </c>
      <c r="H171" s="44">
        <v>55557114.36</v>
      </c>
      <c r="I171" s="44">
        <v>6158480.18</v>
      </c>
      <c r="J171" s="44">
        <v>279822115.6</v>
      </c>
      <c r="K171" s="44">
        <v>211427402.47</v>
      </c>
      <c r="L171" s="44">
        <v>252180411.86</v>
      </c>
      <c r="M171" s="44">
        <v>213264808.45</v>
      </c>
      <c r="N171" s="44">
        <v>38915603.41</v>
      </c>
      <c r="O171" s="44">
        <v>4534581.61</v>
      </c>
      <c r="P171" s="44">
        <v>254561784.47</v>
      </c>
      <c r="Q171" s="44">
        <v>205468781.87</v>
      </c>
      <c r="R171" s="44">
        <f t="shared" si="45"/>
        <v>95.60758919965821</v>
      </c>
      <c r="S171" s="44">
        <f t="shared" si="35"/>
        <v>102.42824299362184</v>
      </c>
      <c r="T171" s="44">
        <f t="shared" si="36"/>
        <v>70.04612075032183</v>
      </c>
      <c r="U171" s="44">
        <f t="shared" si="37"/>
        <v>73.63150448590062</v>
      </c>
      <c r="V171" s="44">
        <f t="shared" si="38"/>
        <v>90.97271812278443</v>
      </c>
      <c r="W171" s="44">
        <f t="shared" si="39"/>
        <v>97.18171791811827</v>
      </c>
      <c r="X171" s="44">
        <v>0</v>
      </c>
      <c r="Y171" s="44">
        <v>20971472.78</v>
      </c>
      <c r="Z171" s="44">
        <f t="shared" si="46"/>
        <v>-3218414.1899999976</v>
      </c>
      <c r="AA171" s="44">
        <f t="shared" si="47"/>
        <v>7796026.579999983</v>
      </c>
      <c r="AB171" s="44">
        <f t="shared" si="48"/>
        <v>17753058.590000004</v>
      </c>
      <c r="AC171" s="44">
        <f t="shared" si="49"/>
        <v>28767499.359999985</v>
      </c>
      <c r="AD171" s="44">
        <f t="shared" si="50"/>
        <v>4.889597926759448</v>
      </c>
    </row>
    <row r="172" spans="1:30" ht="13.5">
      <c r="A172" s="46" t="s">
        <v>64</v>
      </c>
      <c r="B172" s="46">
        <v>1020043</v>
      </c>
      <c r="C172" s="46"/>
      <c r="D172" s="46">
        <v>3</v>
      </c>
      <c r="E172" s="48" t="s">
        <v>218</v>
      </c>
      <c r="F172" s="44">
        <v>144615890.41</v>
      </c>
      <c r="G172" s="44">
        <v>121443467.3</v>
      </c>
      <c r="H172" s="44">
        <v>23172423.11</v>
      </c>
      <c r="I172" s="44">
        <v>2000000</v>
      </c>
      <c r="J172" s="44">
        <v>161077465.52</v>
      </c>
      <c r="K172" s="44">
        <v>120785320.51</v>
      </c>
      <c r="L172" s="44">
        <v>136129959.93</v>
      </c>
      <c r="M172" s="44">
        <v>125721250.23</v>
      </c>
      <c r="N172" s="44">
        <v>10408709.7</v>
      </c>
      <c r="O172" s="44">
        <v>1083194.2</v>
      </c>
      <c r="P172" s="44">
        <v>137249149.61</v>
      </c>
      <c r="Q172" s="44">
        <v>118262758.49</v>
      </c>
      <c r="R172" s="44">
        <f t="shared" si="45"/>
        <v>94.13208987204548</v>
      </c>
      <c r="S172" s="44">
        <f t="shared" si="35"/>
        <v>103.52244795467891</v>
      </c>
      <c r="T172" s="44">
        <f t="shared" si="36"/>
        <v>44.91852082360842</v>
      </c>
      <c r="U172" s="44">
        <f t="shared" si="37"/>
        <v>54.15971</v>
      </c>
      <c r="V172" s="44">
        <f t="shared" si="38"/>
        <v>85.20692150632246</v>
      </c>
      <c r="W172" s="44">
        <f t="shared" si="39"/>
        <v>97.91153261890699</v>
      </c>
      <c r="X172" s="44">
        <v>0</v>
      </c>
      <c r="Y172" s="44">
        <v>6261575.11</v>
      </c>
      <c r="Z172" s="44">
        <f t="shared" si="46"/>
        <v>658146.7899999917</v>
      </c>
      <c r="AA172" s="44">
        <f t="shared" si="47"/>
        <v>7458491.74000001</v>
      </c>
      <c r="AB172" s="44">
        <f t="shared" si="48"/>
        <v>6919721.899999992</v>
      </c>
      <c r="AC172" s="44">
        <f t="shared" si="49"/>
        <v>13720066.850000009</v>
      </c>
      <c r="AD172" s="44">
        <f t="shared" si="50"/>
        <v>6.274655442778555</v>
      </c>
    </row>
    <row r="173" spans="1:30" ht="13.5">
      <c r="A173" s="46" t="s">
        <v>64</v>
      </c>
      <c r="B173" s="46">
        <v>1020052</v>
      </c>
      <c r="C173" s="46"/>
      <c r="D173" s="46">
        <v>2</v>
      </c>
      <c r="E173" s="48" t="s">
        <v>215</v>
      </c>
      <c r="F173" s="44">
        <v>19316919.35</v>
      </c>
      <c r="G173" s="44">
        <v>18996946.43</v>
      </c>
      <c r="H173" s="44">
        <v>319972.92</v>
      </c>
      <c r="I173" s="44">
        <v>90000</v>
      </c>
      <c r="J173" s="44">
        <v>19481919.35</v>
      </c>
      <c r="K173" s="44">
        <v>18241811.35</v>
      </c>
      <c r="L173" s="44">
        <v>19539505.69</v>
      </c>
      <c r="M173" s="44">
        <v>19289359.66</v>
      </c>
      <c r="N173" s="44">
        <v>250146.03</v>
      </c>
      <c r="O173" s="44">
        <v>27492.03</v>
      </c>
      <c r="P173" s="44">
        <v>18729340.12</v>
      </c>
      <c r="Q173" s="44">
        <v>17663741.77</v>
      </c>
      <c r="R173" s="44">
        <f t="shared" si="45"/>
        <v>101.15228694579604</v>
      </c>
      <c r="S173" s="44">
        <f t="shared" si="35"/>
        <v>101.5392643816599</v>
      </c>
      <c r="T173" s="44">
        <f t="shared" si="36"/>
        <v>78.17725012479183</v>
      </c>
      <c r="U173" s="44">
        <f t="shared" si="37"/>
        <v>30.546699999999998</v>
      </c>
      <c r="V173" s="44">
        <f t="shared" si="38"/>
        <v>96.13703754501991</v>
      </c>
      <c r="W173" s="44">
        <f t="shared" si="39"/>
        <v>96.83107357647353</v>
      </c>
      <c r="X173" s="44">
        <v>0</v>
      </c>
      <c r="Y173" s="44">
        <v>705224.29</v>
      </c>
      <c r="Z173" s="44">
        <f t="shared" si="46"/>
        <v>755135.0799999982</v>
      </c>
      <c r="AA173" s="44">
        <f t="shared" si="47"/>
        <v>1625617.8900000006</v>
      </c>
      <c r="AB173" s="44">
        <f t="shared" si="48"/>
        <v>1460359.3699999982</v>
      </c>
      <c r="AC173" s="44">
        <f t="shared" si="49"/>
        <v>2330842.1800000006</v>
      </c>
      <c r="AD173" s="44">
        <f t="shared" si="50"/>
        <v>8.460346675228516</v>
      </c>
    </row>
    <row r="174" spans="1:30" ht="13.5">
      <c r="A174" s="46" t="s">
        <v>64</v>
      </c>
      <c r="B174" s="46">
        <v>1020062</v>
      </c>
      <c r="C174" s="46"/>
      <c r="D174" s="46">
        <v>2</v>
      </c>
      <c r="E174" s="48" t="s">
        <v>216</v>
      </c>
      <c r="F174" s="44">
        <v>30335589.69</v>
      </c>
      <c r="G174" s="44">
        <v>28837399.4</v>
      </c>
      <c r="H174" s="44">
        <v>1498190.29</v>
      </c>
      <c r="I174" s="44">
        <v>403800</v>
      </c>
      <c r="J174" s="44">
        <v>32555589.69</v>
      </c>
      <c r="K174" s="44">
        <v>28327580.36</v>
      </c>
      <c r="L174" s="44">
        <v>30190125.47</v>
      </c>
      <c r="M174" s="44">
        <v>29291070.42</v>
      </c>
      <c r="N174" s="44">
        <v>899055.05</v>
      </c>
      <c r="O174" s="44">
        <v>403173.77</v>
      </c>
      <c r="P174" s="44">
        <v>31125575.72</v>
      </c>
      <c r="Q174" s="44">
        <v>27087556.54</v>
      </c>
      <c r="R174" s="44">
        <f t="shared" si="45"/>
        <v>99.52048329540811</v>
      </c>
      <c r="S174" s="44">
        <f t="shared" si="35"/>
        <v>101.57320365025704</v>
      </c>
      <c r="T174" s="44">
        <f t="shared" si="36"/>
        <v>60.009403077896074</v>
      </c>
      <c r="U174" s="44">
        <f t="shared" si="37"/>
        <v>99.84491579990095</v>
      </c>
      <c r="V174" s="44">
        <f t="shared" si="38"/>
        <v>95.60747022672037</v>
      </c>
      <c r="W174" s="44">
        <f t="shared" si="39"/>
        <v>95.62255651827229</v>
      </c>
      <c r="X174" s="44">
        <v>0</v>
      </c>
      <c r="Y174" s="44">
        <v>3493565.77</v>
      </c>
      <c r="Z174" s="44">
        <f t="shared" si="46"/>
        <v>509819.0399999991</v>
      </c>
      <c r="AA174" s="44">
        <f t="shared" si="47"/>
        <v>2203513.8800000027</v>
      </c>
      <c r="AB174" s="44">
        <f t="shared" si="48"/>
        <v>4003384.809999999</v>
      </c>
      <c r="AC174" s="44">
        <f t="shared" si="49"/>
        <v>5697079.650000002</v>
      </c>
      <c r="AD174" s="44">
        <f t="shared" si="50"/>
        <v>8.634239207088669</v>
      </c>
    </row>
    <row r="175" spans="1:30" ht="13.5">
      <c r="A175" s="46" t="s">
        <v>64</v>
      </c>
      <c r="B175" s="46">
        <v>1020072</v>
      </c>
      <c r="C175" s="46"/>
      <c r="D175" s="46">
        <v>2</v>
      </c>
      <c r="E175" s="48" t="s">
        <v>219</v>
      </c>
      <c r="F175" s="44">
        <v>27768488.97</v>
      </c>
      <c r="G175" s="44">
        <v>22231408.98</v>
      </c>
      <c r="H175" s="44">
        <v>5537079.99</v>
      </c>
      <c r="I175" s="44">
        <v>61774</v>
      </c>
      <c r="J175" s="44">
        <v>29163504.62</v>
      </c>
      <c r="K175" s="44">
        <v>20939575.08</v>
      </c>
      <c r="L175" s="44">
        <v>26980984.85</v>
      </c>
      <c r="M175" s="44">
        <v>22204261.88</v>
      </c>
      <c r="N175" s="44">
        <v>4776722.97</v>
      </c>
      <c r="O175" s="44">
        <v>40567.34</v>
      </c>
      <c r="P175" s="44">
        <v>27590475.54</v>
      </c>
      <c r="Q175" s="44">
        <v>20480449.89</v>
      </c>
      <c r="R175" s="44">
        <f t="shared" si="45"/>
        <v>97.16403683019705</v>
      </c>
      <c r="S175" s="44">
        <f t="shared" si="35"/>
        <v>99.87788853138177</v>
      </c>
      <c r="T175" s="44">
        <f t="shared" si="36"/>
        <v>86.2679061640213</v>
      </c>
      <c r="U175" s="44">
        <f t="shared" si="37"/>
        <v>65.67057338038657</v>
      </c>
      <c r="V175" s="44">
        <f t="shared" si="38"/>
        <v>94.60617267884452</v>
      </c>
      <c r="W175" s="44">
        <f t="shared" si="39"/>
        <v>97.80738057842196</v>
      </c>
      <c r="X175" s="44">
        <v>0</v>
      </c>
      <c r="Y175" s="44">
        <v>397678.35</v>
      </c>
      <c r="Z175" s="44">
        <f t="shared" si="46"/>
        <v>1291833.9000000022</v>
      </c>
      <c r="AA175" s="44">
        <f t="shared" si="47"/>
        <v>1723811.9899999984</v>
      </c>
      <c r="AB175" s="44">
        <f t="shared" si="48"/>
        <v>1689512.2500000023</v>
      </c>
      <c r="AC175" s="44">
        <f t="shared" si="49"/>
        <v>2121490.3399999985</v>
      </c>
      <c r="AD175" s="44">
        <f t="shared" si="50"/>
        <v>6.539343688931348</v>
      </c>
    </row>
    <row r="176" spans="1:30" ht="13.5">
      <c r="A176" s="46" t="s">
        <v>64</v>
      </c>
      <c r="B176" s="46">
        <v>1020083</v>
      </c>
      <c r="C176" s="46"/>
      <c r="D176" s="46">
        <v>3</v>
      </c>
      <c r="E176" s="48" t="s">
        <v>220</v>
      </c>
      <c r="F176" s="44">
        <v>82043440.36</v>
      </c>
      <c r="G176" s="44">
        <v>80288459.57</v>
      </c>
      <c r="H176" s="44">
        <v>1754980.79</v>
      </c>
      <c r="I176" s="44">
        <v>39444</v>
      </c>
      <c r="J176" s="44">
        <v>84177369.48</v>
      </c>
      <c r="K176" s="44">
        <v>68385430.57</v>
      </c>
      <c r="L176" s="44">
        <v>83067922.21</v>
      </c>
      <c r="M176" s="44">
        <v>80582638.01</v>
      </c>
      <c r="N176" s="44">
        <v>2485284.2</v>
      </c>
      <c r="O176" s="44">
        <v>46478.9</v>
      </c>
      <c r="P176" s="44">
        <v>79076501.6</v>
      </c>
      <c r="Q176" s="44">
        <v>64700122.94</v>
      </c>
      <c r="R176" s="44">
        <f t="shared" si="45"/>
        <v>101.24870659434156</v>
      </c>
      <c r="S176" s="44">
        <f t="shared" si="35"/>
        <v>100.36640189832455</v>
      </c>
      <c r="T176" s="44">
        <f t="shared" si="36"/>
        <v>141.6131854070038</v>
      </c>
      <c r="U176" s="44">
        <f t="shared" si="37"/>
        <v>117.8351587060136</v>
      </c>
      <c r="V176" s="44">
        <f t="shared" si="38"/>
        <v>93.94033347500607</v>
      </c>
      <c r="W176" s="44">
        <f t="shared" si="39"/>
        <v>94.61097546760683</v>
      </c>
      <c r="X176" s="44">
        <v>0</v>
      </c>
      <c r="Y176" s="44">
        <v>9086387.52</v>
      </c>
      <c r="Z176" s="44">
        <f t="shared" si="46"/>
        <v>11903029</v>
      </c>
      <c r="AA176" s="44">
        <f t="shared" si="47"/>
        <v>15882515.070000008</v>
      </c>
      <c r="AB176" s="44">
        <f t="shared" si="48"/>
        <v>20989416.52</v>
      </c>
      <c r="AC176" s="44">
        <f t="shared" si="49"/>
        <v>24968902.590000007</v>
      </c>
      <c r="AD176" s="44">
        <f t="shared" si="50"/>
        <v>19.175866623617594</v>
      </c>
    </row>
    <row r="177" spans="1:30" ht="13.5">
      <c r="A177" s="46" t="s">
        <v>64</v>
      </c>
      <c r="B177" s="46">
        <v>1020092</v>
      </c>
      <c r="C177" s="46"/>
      <c r="D177" s="46">
        <v>2</v>
      </c>
      <c r="E177" s="48" t="s">
        <v>217</v>
      </c>
      <c r="F177" s="44">
        <v>59039759.25</v>
      </c>
      <c r="G177" s="44">
        <v>57578907.7</v>
      </c>
      <c r="H177" s="44">
        <v>1460851.55</v>
      </c>
      <c r="I177" s="44">
        <v>753200</v>
      </c>
      <c r="J177" s="44">
        <v>60920484.25</v>
      </c>
      <c r="K177" s="44">
        <v>51505791.7</v>
      </c>
      <c r="L177" s="44">
        <v>61163162.49</v>
      </c>
      <c r="M177" s="44">
        <v>59283034.72</v>
      </c>
      <c r="N177" s="44">
        <v>1880127.77</v>
      </c>
      <c r="O177" s="44">
        <v>1108016.7</v>
      </c>
      <c r="P177" s="44">
        <v>58930742.31</v>
      </c>
      <c r="Q177" s="44">
        <v>50012690.34</v>
      </c>
      <c r="R177" s="44">
        <f t="shared" si="45"/>
        <v>103.5965648691225</v>
      </c>
      <c r="S177" s="44">
        <f t="shared" si="35"/>
        <v>102.95963763133354</v>
      </c>
      <c r="T177" s="44">
        <f t="shared" si="36"/>
        <v>128.70080946965487</v>
      </c>
      <c r="U177" s="44">
        <f t="shared" si="37"/>
        <v>147.1078996282528</v>
      </c>
      <c r="V177" s="44">
        <f t="shared" si="38"/>
        <v>96.73387044686862</v>
      </c>
      <c r="W177" s="44">
        <f t="shared" si="39"/>
        <v>97.10110006910155</v>
      </c>
      <c r="X177" s="44">
        <v>0</v>
      </c>
      <c r="Y177" s="44">
        <v>1878119.04</v>
      </c>
      <c r="Z177" s="44">
        <f t="shared" si="46"/>
        <v>6073116</v>
      </c>
      <c r="AA177" s="44">
        <f t="shared" si="47"/>
        <v>9270344.379999995</v>
      </c>
      <c r="AB177" s="44">
        <f t="shared" si="48"/>
        <v>7951235.04</v>
      </c>
      <c r="AC177" s="44">
        <f t="shared" si="49"/>
        <v>11148463.419999994</v>
      </c>
      <c r="AD177" s="44">
        <f t="shared" si="50"/>
        <v>16.968319912654664</v>
      </c>
    </row>
    <row r="178" spans="1:30" ht="13.5">
      <c r="A178" s="46" t="s">
        <v>64</v>
      </c>
      <c r="B178" s="46">
        <v>1021011</v>
      </c>
      <c r="C178" s="46"/>
      <c r="D178" s="46">
        <v>1</v>
      </c>
      <c r="E178" s="48" t="s">
        <v>221</v>
      </c>
      <c r="F178" s="44">
        <v>56044843.52</v>
      </c>
      <c r="G178" s="44">
        <v>45801972.36</v>
      </c>
      <c r="H178" s="44">
        <v>10242871.16</v>
      </c>
      <c r="I178" s="44">
        <v>801000</v>
      </c>
      <c r="J178" s="44">
        <v>56878908.52</v>
      </c>
      <c r="K178" s="44">
        <v>42715424.84</v>
      </c>
      <c r="L178" s="44">
        <v>55400768.47</v>
      </c>
      <c r="M178" s="44">
        <v>46298288.53</v>
      </c>
      <c r="N178" s="44">
        <v>9102479.94</v>
      </c>
      <c r="O178" s="44">
        <v>800332</v>
      </c>
      <c r="P178" s="44">
        <v>51903936.08</v>
      </c>
      <c r="Q178" s="44">
        <v>41038049.65</v>
      </c>
      <c r="R178" s="44">
        <f t="shared" si="45"/>
        <v>98.85078624624911</v>
      </c>
      <c r="S178" s="44">
        <f t="shared" si="35"/>
        <v>101.08361309442964</v>
      </c>
      <c r="T178" s="44">
        <f t="shared" si="36"/>
        <v>88.86648868089443</v>
      </c>
      <c r="U178" s="44">
        <f t="shared" si="37"/>
        <v>99.91660424469413</v>
      </c>
      <c r="V178" s="44">
        <f t="shared" si="38"/>
        <v>91.25339678722794</v>
      </c>
      <c r="W178" s="44">
        <f t="shared" si="39"/>
        <v>96.07313939570312</v>
      </c>
      <c r="X178" s="44">
        <v>0</v>
      </c>
      <c r="Y178" s="44">
        <v>1465772.89</v>
      </c>
      <c r="Z178" s="44">
        <f t="shared" si="46"/>
        <v>3086547.519999996</v>
      </c>
      <c r="AA178" s="44">
        <f t="shared" si="47"/>
        <v>5260238.880000003</v>
      </c>
      <c r="AB178" s="44">
        <f t="shared" si="48"/>
        <v>4552320.4099999955</v>
      </c>
      <c r="AC178" s="44">
        <f t="shared" si="49"/>
        <v>6726011.770000002</v>
      </c>
      <c r="AD178" s="44">
        <f t="shared" si="50"/>
        <v>10.939506882980973</v>
      </c>
    </row>
    <row r="179" spans="1:30" ht="13.5">
      <c r="A179" s="46" t="s">
        <v>64</v>
      </c>
      <c r="B179" s="46">
        <v>1021022</v>
      </c>
      <c r="C179" s="46"/>
      <c r="D179" s="46">
        <v>2</v>
      </c>
      <c r="E179" s="48" t="s">
        <v>221</v>
      </c>
      <c r="F179" s="44">
        <v>27354972.92</v>
      </c>
      <c r="G179" s="44">
        <v>21647324.03</v>
      </c>
      <c r="H179" s="44">
        <v>5707648.89</v>
      </c>
      <c r="I179" s="44">
        <v>2130</v>
      </c>
      <c r="J179" s="44">
        <v>32886542.08</v>
      </c>
      <c r="K179" s="44">
        <v>20096487.3</v>
      </c>
      <c r="L179" s="44">
        <v>25114138.2</v>
      </c>
      <c r="M179" s="44">
        <v>22614236.78</v>
      </c>
      <c r="N179" s="44">
        <v>2499901.42</v>
      </c>
      <c r="O179" s="44">
        <v>10263.2</v>
      </c>
      <c r="P179" s="44">
        <v>29830065.46</v>
      </c>
      <c r="Q179" s="44">
        <v>18592091.23</v>
      </c>
      <c r="R179" s="44">
        <f t="shared" si="45"/>
        <v>91.80830949256153</v>
      </c>
      <c r="S179" s="44">
        <f t="shared" si="35"/>
        <v>104.46666178535509</v>
      </c>
      <c r="T179" s="44">
        <f t="shared" si="36"/>
        <v>43.79914511524902</v>
      </c>
      <c r="U179" s="44">
        <f t="shared" si="37"/>
        <v>481.84037558685446</v>
      </c>
      <c r="V179" s="44">
        <f t="shared" si="38"/>
        <v>90.70599574572239</v>
      </c>
      <c r="W179" s="44">
        <f t="shared" si="39"/>
        <v>92.51413419896521</v>
      </c>
      <c r="X179" s="44">
        <v>2387442.96</v>
      </c>
      <c r="Y179" s="44">
        <v>478633.48</v>
      </c>
      <c r="Z179" s="44">
        <f t="shared" si="46"/>
        <v>1550836.7300000004</v>
      </c>
      <c r="AA179" s="44">
        <f t="shared" si="47"/>
        <v>4022145.5500000007</v>
      </c>
      <c r="AB179" s="44">
        <f t="shared" si="48"/>
        <v>4416913.17</v>
      </c>
      <c r="AC179" s="44">
        <f t="shared" si="49"/>
        <v>6888221.99</v>
      </c>
      <c r="AD179" s="44">
        <f t="shared" si="50"/>
        <v>16.056329378644577</v>
      </c>
    </row>
    <row r="180" spans="1:30" ht="13.5">
      <c r="A180" s="46" t="s">
        <v>64</v>
      </c>
      <c r="B180" s="46">
        <v>1021032</v>
      </c>
      <c r="C180" s="46"/>
      <c r="D180" s="46">
        <v>2</v>
      </c>
      <c r="E180" s="48" t="s">
        <v>222</v>
      </c>
      <c r="F180" s="44">
        <v>19059727.33</v>
      </c>
      <c r="G180" s="44">
        <v>18740938.27</v>
      </c>
      <c r="H180" s="44">
        <v>318789.06</v>
      </c>
      <c r="I180" s="44">
        <v>0</v>
      </c>
      <c r="J180" s="44">
        <v>21026125.25</v>
      </c>
      <c r="K180" s="44">
        <v>17261381.8</v>
      </c>
      <c r="L180" s="44">
        <v>19262977.25</v>
      </c>
      <c r="M180" s="44">
        <v>18939148.18</v>
      </c>
      <c r="N180" s="44">
        <v>323829.07</v>
      </c>
      <c r="O180" s="44">
        <v>5169.21</v>
      </c>
      <c r="P180" s="44">
        <v>20640353.46</v>
      </c>
      <c r="Q180" s="44">
        <v>16992706.22</v>
      </c>
      <c r="R180" s="44">
        <f t="shared" si="45"/>
        <v>101.06638419574917</v>
      </c>
      <c r="S180" s="44">
        <f t="shared" si="35"/>
        <v>101.05763066472124</v>
      </c>
      <c r="T180" s="44">
        <f t="shared" si="36"/>
        <v>101.58098587197439</v>
      </c>
      <c r="U180" s="44">
        <f t="shared" si="37"/>
        <v>0</v>
      </c>
      <c r="V180" s="44">
        <f t="shared" si="38"/>
        <v>98.16527398456356</v>
      </c>
      <c r="W180" s="44">
        <f t="shared" si="39"/>
        <v>98.44348741535859</v>
      </c>
      <c r="X180" s="44">
        <v>0</v>
      </c>
      <c r="Y180" s="44">
        <v>378632.85</v>
      </c>
      <c r="Z180" s="44">
        <f t="shared" si="46"/>
        <v>1479556.4699999988</v>
      </c>
      <c r="AA180" s="44">
        <f t="shared" si="47"/>
        <v>1946441.960000001</v>
      </c>
      <c r="AB180" s="44">
        <f t="shared" si="48"/>
        <v>1858189.319999999</v>
      </c>
      <c r="AC180" s="44">
        <f t="shared" si="49"/>
        <v>2325074.810000001</v>
      </c>
      <c r="AD180" s="44">
        <f t="shared" si="50"/>
        <v>10.131409826588472</v>
      </c>
    </row>
    <row r="181" spans="1:30" ht="13.5">
      <c r="A181" s="46" t="s">
        <v>64</v>
      </c>
      <c r="B181" s="46">
        <v>1021042</v>
      </c>
      <c r="C181" s="46"/>
      <c r="D181" s="46">
        <v>2</v>
      </c>
      <c r="E181" s="48" t="s">
        <v>223</v>
      </c>
      <c r="F181" s="44">
        <v>15108008.98</v>
      </c>
      <c r="G181" s="44">
        <v>14836888.98</v>
      </c>
      <c r="H181" s="44">
        <v>271120</v>
      </c>
      <c r="I181" s="44">
        <v>159300</v>
      </c>
      <c r="J181" s="44">
        <v>14987186.08</v>
      </c>
      <c r="K181" s="44">
        <v>14009783.91</v>
      </c>
      <c r="L181" s="44">
        <v>14827320.38</v>
      </c>
      <c r="M181" s="44">
        <v>14691541.83</v>
      </c>
      <c r="N181" s="44">
        <v>135778.55</v>
      </c>
      <c r="O181" s="44">
        <v>2287.5</v>
      </c>
      <c r="P181" s="44">
        <v>14357942.34</v>
      </c>
      <c r="Q181" s="44">
        <v>13386863.61</v>
      </c>
      <c r="R181" s="44">
        <f t="shared" si="45"/>
        <v>98.14212051123629</v>
      </c>
      <c r="S181" s="44">
        <f t="shared" si="35"/>
        <v>99.02036639759233</v>
      </c>
      <c r="T181" s="44">
        <f t="shared" si="36"/>
        <v>50.08061006196518</v>
      </c>
      <c r="U181" s="44">
        <f t="shared" si="37"/>
        <v>1.435969868173258</v>
      </c>
      <c r="V181" s="44">
        <f t="shared" si="38"/>
        <v>95.80145507875085</v>
      </c>
      <c r="W181" s="44">
        <f t="shared" si="39"/>
        <v>95.55367660199691</v>
      </c>
      <c r="X181" s="44">
        <v>0</v>
      </c>
      <c r="Y181" s="44">
        <v>97029.37</v>
      </c>
      <c r="Z181" s="44">
        <f t="shared" si="46"/>
        <v>827105.0700000003</v>
      </c>
      <c r="AA181" s="44">
        <f t="shared" si="47"/>
        <v>1304678.2200000007</v>
      </c>
      <c r="AB181" s="44">
        <f t="shared" si="48"/>
        <v>924134.4400000003</v>
      </c>
      <c r="AC181" s="44">
        <f t="shared" si="49"/>
        <v>1401707.5900000008</v>
      </c>
      <c r="AD181" s="44">
        <f t="shared" si="50"/>
        <v>8.814577998617445</v>
      </c>
    </row>
    <row r="182" spans="1:30" ht="13.5">
      <c r="A182" s="46" t="s">
        <v>64</v>
      </c>
      <c r="B182" s="46">
        <v>1021052</v>
      </c>
      <c r="C182" s="46"/>
      <c r="D182" s="46">
        <v>2</v>
      </c>
      <c r="E182" s="48" t="s">
        <v>224</v>
      </c>
      <c r="F182" s="44">
        <v>24523173.19</v>
      </c>
      <c r="G182" s="44">
        <v>18416536.87</v>
      </c>
      <c r="H182" s="44">
        <v>6106636.32</v>
      </c>
      <c r="I182" s="44">
        <v>0</v>
      </c>
      <c r="J182" s="44">
        <v>27623173.19</v>
      </c>
      <c r="K182" s="44">
        <v>16684264.81</v>
      </c>
      <c r="L182" s="44">
        <v>24633361.23</v>
      </c>
      <c r="M182" s="44">
        <v>18526724.91</v>
      </c>
      <c r="N182" s="44">
        <v>6106636.32</v>
      </c>
      <c r="O182" s="44">
        <v>0</v>
      </c>
      <c r="P182" s="44">
        <v>26220659.78</v>
      </c>
      <c r="Q182" s="44">
        <v>15684857.4</v>
      </c>
      <c r="R182" s="44">
        <f t="shared" si="45"/>
        <v>100.4493221131959</v>
      </c>
      <c r="S182" s="44">
        <f t="shared" si="35"/>
        <v>100.59831031630866</v>
      </c>
      <c r="T182" s="44">
        <f t="shared" si="36"/>
        <v>100</v>
      </c>
      <c r="U182" s="44">
        <f t="shared" si="37"/>
        <v>0</v>
      </c>
      <c r="V182" s="44">
        <f t="shared" si="38"/>
        <v>94.92269262349726</v>
      </c>
      <c r="W182" s="44">
        <f t="shared" si="39"/>
        <v>94.00988043895714</v>
      </c>
      <c r="X182" s="44">
        <v>2345271.85</v>
      </c>
      <c r="Y182" s="44">
        <v>391120</v>
      </c>
      <c r="Z182" s="44">
        <f t="shared" si="46"/>
        <v>1732272.0600000005</v>
      </c>
      <c r="AA182" s="44">
        <f t="shared" si="47"/>
        <v>2841867.51</v>
      </c>
      <c r="AB182" s="44">
        <f t="shared" si="48"/>
        <v>4468663.91</v>
      </c>
      <c r="AC182" s="44">
        <f t="shared" si="49"/>
        <v>5578259.359999999</v>
      </c>
      <c r="AD182" s="44">
        <f t="shared" si="50"/>
        <v>11.536661535815913</v>
      </c>
    </row>
    <row r="183" spans="1:30" ht="13.5">
      <c r="A183" s="46" t="s">
        <v>225</v>
      </c>
      <c r="B183" s="46">
        <v>1061000</v>
      </c>
      <c r="C183" s="46"/>
      <c r="D183" s="46">
        <v>0</v>
      </c>
      <c r="E183" s="48" t="s">
        <v>226</v>
      </c>
      <c r="F183" s="44">
        <v>4121016022.78</v>
      </c>
      <c r="G183" s="44">
        <v>3817110064.78</v>
      </c>
      <c r="H183" s="44">
        <v>303905958</v>
      </c>
      <c r="I183" s="44">
        <v>124883803</v>
      </c>
      <c r="J183" s="44">
        <v>4276353614.78</v>
      </c>
      <c r="K183" s="44">
        <v>3610640990.78</v>
      </c>
      <c r="L183" s="44">
        <v>4076467290.45</v>
      </c>
      <c r="M183" s="44">
        <v>3848869516.49</v>
      </c>
      <c r="N183" s="44">
        <v>227597773.96</v>
      </c>
      <c r="O183" s="44">
        <v>111594723.04</v>
      </c>
      <c r="P183" s="44">
        <v>4022211473.71</v>
      </c>
      <c r="Q183" s="44">
        <v>3524128698.49</v>
      </c>
      <c r="R183" s="44">
        <f t="shared" si="45"/>
        <v>98.9189866750397</v>
      </c>
      <c r="S183" s="44">
        <f t="shared" si="35"/>
        <v>100.83202871206257</v>
      </c>
      <c r="T183" s="44">
        <f t="shared" si="36"/>
        <v>74.8908561904535</v>
      </c>
      <c r="U183" s="44">
        <f t="shared" si="37"/>
        <v>89.35884426902022</v>
      </c>
      <c r="V183" s="44">
        <f t="shared" si="38"/>
        <v>94.05703634536606</v>
      </c>
      <c r="W183" s="44">
        <f t="shared" si="39"/>
        <v>97.60396304947196</v>
      </c>
      <c r="X183" s="44">
        <v>0</v>
      </c>
      <c r="Y183" s="44">
        <v>111408427.56</v>
      </c>
      <c r="Z183" s="44">
        <f t="shared" si="46"/>
        <v>206469074</v>
      </c>
      <c r="AA183" s="44">
        <f t="shared" si="47"/>
        <v>324740818</v>
      </c>
      <c r="AB183" s="44">
        <f t="shared" si="48"/>
        <v>317877501.56</v>
      </c>
      <c r="AC183" s="44">
        <f t="shared" si="49"/>
        <v>436149245.56</v>
      </c>
      <c r="AD183" s="44">
        <f t="shared" si="50"/>
        <v>10.7037665201487</v>
      </c>
    </row>
    <row r="184" spans="1:30" ht="13.5">
      <c r="A184" s="46" t="s">
        <v>225</v>
      </c>
      <c r="B184" s="46">
        <v>1062000</v>
      </c>
      <c r="C184" s="46"/>
      <c r="D184" s="46">
        <v>0</v>
      </c>
      <c r="E184" s="48" t="s">
        <v>227</v>
      </c>
      <c r="F184" s="44">
        <v>436976538.3</v>
      </c>
      <c r="G184" s="44">
        <v>423991661.27</v>
      </c>
      <c r="H184" s="44">
        <v>12984877.03</v>
      </c>
      <c r="I184" s="44">
        <v>4533110</v>
      </c>
      <c r="J184" s="44">
        <v>487548296.51</v>
      </c>
      <c r="K184" s="44">
        <v>400074109.39</v>
      </c>
      <c r="L184" s="44">
        <v>432733130.18</v>
      </c>
      <c r="M184" s="44">
        <v>421223791.74</v>
      </c>
      <c r="N184" s="44">
        <v>11509338.44</v>
      </c>
      <c r="O184" s="44">
        <v>4874649.01</v>
      </c>
      <c r="P184" s="44">
        <v>471283588.28</v>
      </c>
      <c r="Q184" s="44">
        <v>388372110.28</v>
      </c>
      <c r="R184" s="44">
        <f t="shared" si="45"/>
        <v>99.02891625795095</v>
      </c>
      <c r="S184" s="44">
        <f t="shared" si="35"/>
        <v>99.34718774380863</v>
      </c>
      <c r="T184" s="44">
        <f t="shared" si="36"/>
        <v>88.6364839143956</v>
      </c>
      <c r="U184" s="44">
        <f t="shared" si="37"/>
        <v>107.53431992605518</v>
      </c>
      <c r="V184" s="44">
        <f t="shared" si="38"/>
        <v>96.66398009255143</v>
      </c>
      <c r="W184" s="44">
        <f t="shared" si="39"/>
        <v>97.07504213960702</v>
      </c>
      <c r="X184" s="44">
        <v>0</v>
      </c>
      <c r="Y184" s="44">
        <v>22206715.25</v>
      </c>
      <c r="Z184" s="44">
        <f t="shared" si="46"/>
        <v>23917551.879999995</v>
      </c>
      <c r="AA184" s="44">
        <f t="shared" si="47"/>
        <v>32851681.46000004</v>
      </c>
      <c r="AB184" s="44">
        <f t="shared" si="48"/>
        <v>46124267.129999995</v>
      </c>
      <c r="AC184" s="44">
        <f t="shared" si="49"/>
        <v>55058396.71000004</v>
      </c>
      <c r="AD184" s="44">
        <f t="shared" si="50"/>
        <v>8.71815163639247</v>
      </c>
    </row>
    <row r="185" spans="1:30" ht="13.5">
      <c r="A185" s="46" t="s">
        <v>225</v>
      </c>
      <c r="B185" s="46">
        <v>1063000</v>
      </c>
      <c r="C185" s="46"/>
      <c r="D185" s="46">
        <v>0</v>
      </c>
      <c r="E185" s="48" t="s">
        <v>228</v>
      </c>
      <c r="F185" s="44">
        <v>265825306.72</v>
      </c>
      <c r="G185" s="44">
        <v>249259942.27</v>
      </c>
      <c r="H185" s="44">
        <v>16565364.45</v>
      </c>
      <c r="I185" s="44">
        <v>1549800</v>
      </c>
      <c r="J185" s="44">
        <v>306499467.86</v>
      </c>
      <c r="K185" s="44">
        <v>250778017.7</v>
      </c>
      <c r="L185" s="44">
        <v>269847808.66</v>
      </c>
      <c r="M185" s="44">
        <v>257213438.98</v>
      </c>
      <c r="N185" s="44">
        <v>12634369.68</v>
      </c>
      <c r="O185" s="44">
        <v>1547341.01</v>
      </c>
      <c r="P185" s="44">
        <v>297361791.51</v>
      </c>
      <c r="Q185" s="44">
        <v>245061186.1</v>
      </c>
      <c r="R185" s="44">
        <f t="shared" si="45"/>
        <v>101.51321256415855</v>
      </c>
      <c r="S185" s="44">
        <f t="shared" si="35"/>
        <v>103.19084432001702</v>
      </c>
      <c r="T185" s="44">
        <f t="shared" si="36"/>
        <v>76.26979604423977</v>
      </c>
      <c r="U185" s="44">
        <f t="shared" si="37"/>
        <v>99.84133501096916</v>
      </c>
      <c r="V185" s="44">
        <f t="shared" si="38"/>
        <v>97.01869748296795</v>
      </c>
      <c r="W185" s="44">
        <f t="shared" si="39"/>
        <v>97.72036175561492</v>
      </c>
      <c r="X185" s="44">
        <v>0</v>
      </c>
      <c r="Y185" s="44">
        <v>3027515.26</v>
      </c>
      <c r="Z185" s="44">
        <f t="shared" si="46"/>
        <v>-1518075.4299999774</v>
      </c>
      <c r="AA185" s="44">
        <f t="shared" si="47"/>
        <v>12152252.879999995</v>
      </c>
      <c r="AB185" s="44">
        <f t="shared" si="48"/>
        <v>1509439.8300000224</v>
      </c>
      <c r="AC185" s="44">
        <f t="shared" si="49"/>
        <v>15179768.139999995</v>
      </c>
      <c r="AD185" s="44">
        <f t="shared" si="50"/>
        <v>5.07678530280787</v>
      </c>
    </row>
    <row r="186" spans="1:30" ht="13.5">
      <c r="A186" s="46" t="s">
        <v>229</v>
      </c>
      <c r="B186" s="46">
        <v>1001000</v>
      </c>
      <c r="C186" s="46"/>
      <c r="D186" s="46">
        <v>0</v>
      </c>
      <c r="E186" s="48" t="s">
        <v>230</v>
      </c>
      <c r="F186" s="44">
        <v>120392341</v>
      </c>
      <c r="G186" s="44">
        <v>118845590</v>
      </c>
      <c r="H186" s="44">
        <v>1546751</v>
      </c>
      <c r="I186" s="44">
        <v>84913</v>
      </c>
      <c r="J186" s="44">
        <v>126968333</v>
      </c>
      <c r="K186" s="44">
        <v>116742537</v>
      </c>
      <c r="L186" s="44">
        <v>121694595.72</v>
      </c>
      <c r="M186" s="44">
        <v>120163410.67</v>
      </c>
      <c r="N186" s="44">
        <v>1531185.05</v>
      </c>
      <c r="O186" s="44">
        <v>89871.06</v>
      </c>
      <c r="P186" s="44">
        <v>123594429.1</v>
      </c>
      <c r="Q186" s="44">
        <v>114539156.47</v>
      </c>
      <c r="R186" s="44">
        <f t="shared" si="45"/>
        <v>101.0816757188898</v>
      </c>
      <c r="S186" s="44">
        <f t="shared" si="35"/>
        <v>101.10885113196039</v>
      </c>
      <c r="T186" s="44">
        <f t="shared" si="36"/>
        <v>98.99363569184698</v>
      </c>
      <c r="U186" s="44">
        <f t="shared" si="37"/>
        <v>105.83898814080295</v>
      </c>
      <c r="V186" s="44">
        <f t="shared" si="38"/>
        <v>97.3427201725961</v>
      </c>
      <c r="W186" s="44">
        <f t="shared" si="39"/>
        <v>98.1126155156282</v>
      </c>
      <c r="X186" s="44">
        <v>0</v>
      </c>
      <c r="Y186" s="44">
        <v>2301097.62</v>
      </c>
      <c r="Z186" s="44">
        <f t="shared" si="46"/>
        <v>2103053</v>
      </c>
      <c r="AA186" s="44">
        <f t="shared" si="47"/>
        <v>5624254.200000003</v>
      </c>
      <c r="AB186" s="44">
        <f t="shared" si="48"/>
        <v>4404150.62</v>
      </c>
      <c r="AC186" s="44">
        <f t="shared" si="49"/>
        <v>7925351.820000003</v>
      </c>
      <c r="AD186" s="44">
        <f t="shared" si="50"/>
        <v>4.69546344781596</v>
      </c>
    </row>
    <row r="187" spans="1:30" ht="13.5">
      <c r="A187" s="46" t="s">
        <v>229</v>
      </c>
      <c r="B187" s="46">
        <v>1002000</v>
      </c>
      <c r="C187" s="46"/>
      <c r="D187" s="46">
        <v>0</v>
      </c>
      <c r="E187" s="48" t="s">
        <v>231</v>
      </c>
      <c r="F187" s="44">
        <v>121026790.32</v>
      </c>
      <c r="G187" s="44">
        <v>115809190.47</v>
      </c>
      <c r="H187" s="44">
        <v>5217599.85</v>
      </c>
      <c r="I187" s="44">
        <v>832488</v>
      </c>
      <c r="J187" s="44">
        <v>126083246.99</v>
      </c>
      <c r="K187" s="44">
        <v>113695047.37</v>
      </c>
      <c r="L187" s="44">
        <v>117477794.02</v>
      </c>
      <c r="M187" s="44">
        <v>114560106.74</v>
      </c>
      <c r="N187" s="44">
        <v>2917687.28</v>
      </c>
      <c r="O187" s="44">
        <v>92802.97</v>
      </c>
      <c r="P187" s="44">
        <v>117934246.23</v>
      </c>
      <c r="Q187" s="44">
        <v>109079802.89</v>
      </c>
      <c r="R187" s="44">
        <f t="shared" si="45"/>
        <v>97.06759446349334</v>
      </c>
      <c r="S187" s="44">
        <f t="shared" si="35"/>
        <v>98.92142952996154</v>
      </c>
      <c r="T187" s="44">
        <f t="shared" si="36"/>
        <v>55.92010433686286</v>
      </c>
      <c r="U187" s="44">
        <f t="shared" si="37"/>
        <v>11.147664590961071</v>
      </c>
      <c r="V187" s="44">
        <f t="shared" si="38"/>
        <v>93.53680924742817</v>
      </c>
      <c r="W187" s="44">
        <f t="shared" si="39"/>
        <v>95.94068115827375</v>
      </c>
      <c r="X187" s="44">
        <v>0</v>
      </c>
      <c r="Y187" s="44">
        <v>6618502.1</v>
      </c>
      <c r="Z187" s="44">
        <f t="shared" si="46"/>
        <v>2114143.099999994</v>
      </c>
      <c r="AA187" s="44">
        <f t="shared" si="47"/>
        <v>5480303.849999994</v>
      </c>
      <c r="AB187" s="44">
        <f t="shared" si="48"/>
        <v>8732645.199999994</v>
      </c>
      <c r="AC187" s="44">
        <f t="shared" si="49"/>
        <v>12098805.949999994</v>
      </c>
      <c r="AD187" s="44">
        <f t="shared" si="50"/>
        <v>4.743966182282245</v>
      </c>
    </row>
    <row r="188" spans="1:30" ht="13.5">
      <c r="A188" s="46" t="s">
        <v>229</v>
      </c>
      <c r="B188" s="46">
        <v>1003000</v>
      </c>
      <c r="C188" s="46"/>
      <c r="D188" s="46">
        <v>0</v>
      </c>
      <c r="E188" s="48" t="s">
        <v>232</v>
      </c>
      <c r="F188" s="44">
        <v>47392542</v>
      </c>
      <c r="G188" s="44">
        <v>41436229</v>
      </c>
      <c r="H188" s="44">
        <v>5956313</v>
      </c>
      <c r="I188" s="44">
        <v>362600</v>
      </c>
      <c r="J188" s="44">
        <v>52258254</v>
      </c>
      <c r="K188" s="44">
        <v>36916003</v>
      </c>
      <c r="L188" s="44">
        <v>47934114.85</v>
      </c>
      <c r="M188" s="44">
        <v>42368911.78</v>
      </c>
      <c r="N188" s="44">
        <v>5565203.07</v>
      </c>
      <c r="O188" s="44">
        <v>183419.37</v>
      </c>
      <c r="P188" s="44">
        <v>50021798.75</v>
      </c>
      <c r="Q188" s="44">
        <v>34934093.71</v>
      </c>
      <c r="R188" s="44">
        <f t="shared" si="45"/>
        <v>101.14273855578372</v>
      </c>
      <c r="S188" s="44">
        <f t="shared" si="35"/>
        <v>102.25088721273356</v>
      </c>
      <c r="T188" s="44">
        <f t="shared" si="36"/>
        <v>93.43369077481321</v>
      </c>
      <c r="U188" s="44">
        <f t="shared" si="37"/>
        <v>50.58449255377827</v>
      </c>
      <c r="V188" s="44">
        <f t="shared" si="38"/>
        <v>95.72037892808282</v>
      </c>
      <c r="W188" s="44">
        <f t="shared" si="39"/>
        <v>94.63130044170816</v>
      </c>
      <c r="X188" s="44">
        <v>0</v>
      </c>
      <c r="Y188" s="44">
        <v>7253230.63</v>
      </c>
      <c r="Z188" s="44">
        <f t="shared" si="46"/>
        <v>4520226</v>
      </c>
      <c r="AA188" s="44">
        <f t="shared" si="47"/>
        <v>7434818.07</v>
      </c>
      <c r="AB188" s="44">
        <f t="shared" si="48"/>
        <v>11773456.629999999</v>
      </c>
      <c r="AC188" s="44">
        <f t="shared" si="49"/>
        <v>14688048.7</v>
      </c>
      <c r="AD188" s="44">
        <f t="shared" si="50"/>
        <v>15.893143044029731</v>
      </c>
    </row>
    <row r="189" spans="1:30" ht="13.5">
      <c r="A189" s="46" t="s">
        <v>229</v>
      </c>
      <c r="B189" s="46">
        <v>1004000</v>
      </c>
      <c r="C189" s="46"/>
      <c r="D189" s="46">
        <v>0</v>
      </c>
      <c r="E189" s="48" t="s">
        <v>233</v>
      </c>
      <c r="F189" s="44">
        <v>55815611.63</v>
      </c>
      <c r="G189" s="44">
        <v>54916261.63</v>
      </c>
      <c r="H189" s="44">
        <v>899350</v>
      </c>
      <c r="I189" s="44">
        <v>0</v>
      </c>
      <c r="J189" s="44">
        <v>58182684.49</v>
      </c>
      <c r="K189" s="44">
        <v>55954116.74</v>
      </c>
      <c r="L189" s="44">
        <v>56366810.38</v>
      </c>
      <c r="M189" s="44">
        <v>55487616.44</v>
      </c>
      <c r="N189" s="44">
        <v>879193.94</v>
      </c>
      <c r="O189" s="44">
        <v>1026</v>
      </c>
      <c r="P189" s="44">
        <v>55371083.84</v>
      </c>
      <c r="Q189" s="44">
        <v>53448594.08</v>
      </c>
      <c r="R189" s="44">
        <f t="shared" si="45"/>
        <v>100.98753508902469</v>
      </c>
      <c r="S189" s="44">
        <f t="shared" si="35"/>
        <v>101.04041096943108</v>
      </c>
      <c r="T189" s="44">
        <f t="shared" si="36"/>
        <v>97.75881914716183</v>
      </c>
      <c r="U189" s="44">
        <f t="shared" si="37"/>
        <v>0</v>
      </c>
      <c r="V189" s="44">
        <f t="shared" si="38"/>
        <v>95.16763333516653</v>
      </c>
      <c r="W189" s="44">
        <f t="shared" si="39"/>
        <v>95.5221835211119</v>
      </c>
      <c r="X189" s="44">
        <v>91924.86</v>
      </c>
      <c r="Y189" s="44">
        <v>2883336</v>
      </c>
      <c r="Z189" s="44">
        <f t="shared" si="46"/>
        <v>-1037855.1099999994</v>
      </c>
      <c r="AA189" s="44">
        <f t="shared" si="47"/>
        <v>2039022.3599999994</v>
      </c>
      <c r="AB189" s="44">
        <f t="shared" si="48"/>
        <v>1937405.7500000005</v>
      </c>
      <c r="AC189" s="44">
        <f t="shared" si="49"/>
        <v>5014283.219999999</v>
      </c>
      <c r="AD189" s="44">
        <f t="shared" si="50"/>
        <v>3.619236827925688</v>
      </c>
    </row>
    <row r="190" spans="1:30" ht="13.5">
      <c r="A190" s="46" t="s">
        <v>229</v>
      </c>
      <c r="B190" s="46">
        <v>1005000</v>
      </c>
      <c r="C190" s="46"/>
      <c r="D190" s="46">
        <v>0</v>
      </c>
      <c r="E190" s="48" t="s">
        <v>234</v>
      </c>
      <c r="F190" s="44">
        <v>84271508.81</v>
      </c>
      <c r="G190" s="44">
        <v>76549532.03</v>
      </c>
      <c r="H190" s="44">
        <v>7721976.78</v>
      </c>
      <c r="I190" s="44">
        <v>590400</v>
      </c>
      <c r="J190" s="44">
        <v>95623069.41</v>
      </c>
      <c r="K190" s="44">
        <v>75856777.37</v>
      </c>
      <c r="L190" s="44">
        <v>82010806.82</v>
      </c>
      <c r="M190" s="44">
        <v>77104021.81</v>
      </c>
      <c r="N190" s="44">
        <v>4906785.01</v>
      </c>
      <c r="O190" s="44">
        <v>116996.86</v>
      </c>
      <c r="P190" s="44">
        <v>86661859.48</v>
      </c>
      <c r="Q190" s="44">
        <v>71146844.87</v>
      </c>
      <c r="R190" s="44">
        <f t="shared" si="45"/>
        <v>97.31735906722992</v>
      </c>
      <c r="S190" s="44">
        <f t="shared" si="35"/>
        <v>100.72435423874661</v>
      </c>
      <c r="T190" s="44">
        <f t="shared" si="36"/>
        <v>63.54312049614839</v>
      </c>
      <c r="U190" s="44">
        <f t="shared" si="37"/>
        <v>19.816541327913278</v>
      </c>
      <c r="V190" s="44">
        <f t="shared" si="38"/>
        <v>90.62861087257376</v>
      </c>
      <c r="W190" s="44">
        <f t="shared" si="39"/>
        <v>93.79101951955225</v>
      </c>
      <c r="X190" s="44">
        <v>0</v>
      </c>
      <c r="Y190" s="44">
        <v>4371433.67</v>
      </c>
      <c r="Z190" s="44">
        <f t="shared" si="46"/>
        <v>692754.6599999964</v>
      </c>
      <c r="AA190" s="44">
        <f t="shared" si="47"/>
        <v>5957176.939999998</v>
      </c>
      <c r="AB190" s="44">
        <f t="shared" si="48"/>
        <v>5064188.329999996</v>
      </c>
      <c r="AC190" s="44">
        <f t="shared" si="49"/>
        <v>10328610.609999998</v>
      </c>
      <c r="AD190" s="44">
        <f t="shared" si="50"/>
        <v>7.4065529111691255</v>
      </c>
    </row>
    <row r="191" spans="1:30" ht="13.5">
      <c r="A191" s="46" t="s">
        <v>229</v>
      </c>
      <c r="B191" s="46">
        <v>1006000</v>
      </c>
      <c r="C191" s="46"/>
      <c r="D191" s="46">
        <v>0</v>
      </c>
      <c r="E191" s="48" t="s">
        <v>235</v>
      </c>
      <c r="F191" s="44">
        <v>63494632.86</v>
      </c>
      <c r="G191" s="44">
        <v>57754922.58</v>
      </c>
      <c r="H191" s="44">
        <v>5739710.28</v>
      </c>
      <c r="I191" s="44">
        <v>8661</v>
      </c>
      <c r="J191" s="44">
        <v>66708172.86</v>
      </c>
      <c r="K191" s="44">
        <v>50657130.13</v>
      </c>
      <c r="L191" s="44">
        <v>64045160.22</v>
      </c>
      <c r="M191" s="44">
        <v>58741416.76</v>
      </c>
      <c r="N191" s="44">
        <v>5303743.46</v>
      </c>
      <c r="O191" s="44">
        <v>8661</v>
      </c>
      <c r="P191" s="44">
        <v>64247093.73</v>
      </c>
      <c r="Q191" s="44">
        <v>48484219.2</v>
      </c>
      <c r="R191" s="44">
        <f t="shared" si="45"/>
        <v>100.86704550479702</v>
      </c>
      <c r="S191" s="44">
        <f t="shared" si="35"/>
        <v>101.70806943535166</v>
      </c>
      <c r="T191" s="44">
        <f t="shared" si="36"/>
        <v>92.40437585292196</v>
      </c>
      <c r="U191" s="44">
        <f t="shared" si="37"/>
        <v>100</v>
      </c>
      <c r="V191" s="44">
        <f t="shared" si="38"/>
        <v>96.31067825052703</v>
      </c>
      <c r="W191" s="44">
        <f t="shared" si="39"/>
        <v>95.71055264199981</v>
      </c>
      <c r="X191" s="44">
        <v>5740254.79</v>
      </c>
      <c r="Y191" s="44">
        <v>0</v>
      </c>
      <c r="Z191" s="44">
        <f t="shared" si="46"/>
        <v>7097792.4499999955</v>
      </c>
      <c r="AA191" s="44">
        <f t="shared" si="47"/>
        <v>10257197.559999995</v>
      </c>
      <c r="AB191" s="44">
        <f t="shared" si="48"/>
        <v>12838047.239999995</v>
      </c>
      <c r="AC191" s="44">
        <f t="shared" si="49"/>
        <v>15997452.349999994</v>
      </c>
      <c r="AD191" s="44">
        <f t="shared" si="50"/>
        <v>16.02909341585842</v>
      </c>
    </row>
    <row r="192" spans="1:30" ht="13.5">
      <c r="A192" s="46" t="s">
        <v>229</v>
      </c>
      <c r="B192" s="46">
        <v>1007000</v>
      </c>
      <c r="C192" s="46"/>
      <c r="D192" s="46">
        <v>0</v>
      </c>
      <c r="E192" s="48" t="s">
        <v>236</v>
      </c>
      <c r="F192" s="44">
        <v>75869841</v>
      </c>
      <c r="G192" s="44">
        <v>67237867</v>
      </c>
      <c r="H192" s="44">
        <v>8631974</v>
      </c>
      <c r="I192" s="44">
        <v>8000</v>
      </c>
      <c r="J192" s="44">
        <v>75905942</v>
      </c>
      <c r="K192" s="44">
        <v>64372633</v>
      </c>
      <c r="L192" s="44">
        <v>74870649.79</v>
      </c>
      <c r="M192" s="44">
        <v>67004457.88</v>
      </c>
      <c r="N192" s="44">
        <v>7866191.91</v>
      </c>
      <c r="O192" s="44">
        <v>5991.15</v>
      </c>
      <c r="P192" s="44">
        <v>70385926.55</v>
      </c>
      <c r="Q192" s="44">
        <v>61743194.83</v>
      </c>
      <c r="R192" s="44">
        <f t="shared" si="45"/>
        <v>98.68301923817134</v>
      </c>
      <c r="S192" s="44">
        <f t="shared" si="35"/>
        <v>99.65286061201198</v>
      </c>
      <c r="T192" s="44">
        <f t="shared" si="36"/>
        <v>91.12854035473231</v>
      </c>
      <c r="U192" s="44">
        <f t="shared" si="37"/>
        <v>74.88937499999999</v>
      </c>
      <c r="V192" s="44">
        <f t="shared" si="38"/>
        <v>92.72782169016492</v>
      </c>
      <c r="W192" s="44">
        <f t="shared" si="39"/>
        <v>95.91528566184328</v>
      </c>
      <c r="X192" s="44">
        <v>0</v>
      </c>
      <c r="Y192" s="44">
        <v>986187.27</v>
      </c>
      <c r="Z192" s="44">
        <f t="shared" si="46"/>
        <v>2865234</v>
      </c>
      <c r="AA192" s="44">
        <f t="shared" si="47"/>
        <v>5261263.0500000045</v>
      </c>
      <c r="AB192" s="44">
        <f t="shared" si="48"/>
        <v>3851421.27</v>
      </c>
      <c r="AC192" s="44">
        <f t="shared" si="49"/>
        <v>6247450.320000004</v>
      </c>
      <c r="AD192" s="44">
        <f t="shared" si="50"/>
        <v>7.035138889236029</v>
      </c>
    </row>
    <row r="193" spans="1:30" ht="13.5">
      <c r="A193" s="46" t="s">
        <v>229</v>
      </c>
      <c r="B193" s="46">
        <v>1008000</v>
      </c>
      <c r="C193" s="46"/>
      <c r="D193" s="46">
        <v>0</v>
      </c>
      <c r="E193" s="48" t="s">
        <v>237</v>
      </c>
      <c r="F193" s="44">
        <v>104841563.92</v>
      </c>
      <c r="G193" s="44">
        <v>98698058.55</v>
      </c>
      <c r="H193" s="44">
        <v>6143505.37</v>
      </c>
      <c r="I193" s="44">
        <v>27100</v>
      </c>
      <c r="J193" s="44">
        <v>114003738.11</v>
      </c>
      <c r="K193" s="44">
        <v>97400614.68</v>
      </c>
      <c r="L193" s="44">
        <v>106409823.27</v>
      </c>
      <c r="M193" s="44">
        <v>100571863.72</v>
      </c>
      <c r="N193" s="44">
        <v>5837959.55</v>
      </c>
      <c r="O193" s="44">
        <v>27100</v>
      </c>
      <c r="P193" s="44">
        <v>106851270.78</v>
      </c>
      <c r="Q193" s="44">
        <v>91918559.24</v>
      </c>
      <c r="R193" s="44">
        <f t="shared" si="45"/>
        <v>101.4958374249326</v>
      </c>
      <c r="S193" s="44">
        <f t="shared" si="35"/>
        <v>101.89852282560426</v>
      </c>
      <c r="T193" s="44">
        <f t="shared" si="36"/>
        <v>95.02652310695383</v>
      </c>
      <c r="U193" s="44">
        <f t="shared" si="37"/>
        <v>100</v>
      </c>
      <c r="V193" s="44">
        <f t="shared" si="38"/>
        <v>93.72611157443038</v>
      </c>
      <c r="W193" s="44">
        <f t="shared" si="39"/>
        <v>94.37164184434486</v>
      </c>
      <c r="X193" s="44">
        <v>1433120.47</v>
      </c>
      <c r="Y193" s="44">
        <v>9809827.89</v>
      </c>
      <c r="Z193" s="44">
        <f t="shared" si="46"/>
        <v>1297443.8699999899</v>
      </c>
      <c r="AA193" s="44">
        <f t="shared" si="47"/>
        <v>8653304.480000004</v>
      </c>
      <c r="AB193" s="44">
        <f t="shared" si="48"/>
        <v>12540392.22999999</v>
      </c>
      <c r="AC193" s="44">
        <f t="shared" si="49"/>
        <v>19896252.840000004</v>
      </c>
      <c r="AD193" s="44">
        <f t="shared" si="50"/>
        <v>8.157521752455782</v>
      </c>
    </row>
    <row r="194" spans="1:30" ht="13.5">
      <c r="A194" s="46" t="s">
        <v>229</v>
      </c>
      <c r="B194" s="46">
        <v>1009000</v>
      </c>
      <c r="C194" s="46"/>
      <c r="D194" s="46">
        <v>0</v>
      </c>
      <c r="E194" s="48" t="s">
        <v>238</v>
      </c>
      <c r="F194" s="44">
        <v>45307450.9</v>
      </c>
      <c r="G194" s="44">
        <v>38568834.32</v>
      </c>
      <c r="H194" s="44">
        <v>6738616.58</v>
      </c>
      <c r="I194" s="44">
        <v>16099</v>
      </c>
      <c r="J194" s="44">
        <v>46813423.64</v>
      </c>
      <c r="K194" s="44">
        <v>38102846.06</v>
      </c>
      <c r="L194" s="44">
        <v>46035275.9</v>
      </c>
      <c r="M194" s="44">
        <v>39412693.3</v>
      </c>
      <c r="N194" s="44">
        <v>6622582.6</v>
      </c>
      <c r="O194" s="44">
        <v>16153.69</v>
      </c>
      <c r="P194" s="44">
        <v>44215538.1</v>
      </c>
      <c r="Q194" s="44">
        <v>35960131.57</v>
      </c>
      <c r="R194" s="44">
        <f t="shared" si="45"/>
        <v>101.60641348286492</v>
      </c>
      <c r="S194" s="44">
        <f t="shared" si="35"/>
        <v>102.18792969732667</v>
      </c>
      <c r="T194" s="44">
        <f t="shared" si="36"/>
        <v>98.27807416221921</v>
      </c>
      <c r="U194" s="44">
        <f t="shared" si="37"/>
        <v>100.33971054102739</v>
      </c>
      <c r="V194" s="44">
        <f t="shared" si="38"/>
        <v>94.4505542684124</v>
      </c>
      <c r="W194" s="44">
        <f t="shared" si="39"/>
        <v>94.37649752822689</v>
      </c>
      <c r="X194" s="44">
        <v>0</v>
      </c>
      <c r="Y194" s="44">
        <v>4021072.96</v>
      </c>
      <c r="Z194" s="44">
        <f t="shared" si="46"/>
        <v>465988.2599999979</v>
      </c>
      <c r="AA194" s="44">
        <f t="shared" si="47"/>
        <v>3452561.7299999967</v>
      </c>
      <c r="AB194" s="44">
        <f t="shared" si="48"/>
        <v>4487061.219999998</v>
      </c>
      <c r="AC194" s="44">
        <f t="shared" si="49"/>
        <v>7473634.689999997</v>
      </c>
      <c r="AD194" s="44">
        <f t="shared" si="50"/>
        <v>7.534907420854611</v>
      </c>
    </row>
    <row r="195" spans="1:30" ht="13.5">
      <c r="A195" s="46" t="s">
        <v>229</v>
      </c>
      <c r="B195" s="46">
        <v>1010000</v>
      </c>
      <c r="C195" s="46"/>
      <c r="D195" s="46">
        <v>0</v>
      </c>
      <c r="E195" s="48" t="s">
        <v>239</v>
      </c>
      <c r="F195" s="44">
        <v>73766943.11</v>
      </c>
      <c r="G195" s="44">
        <v>63216155.39</v>
      </c>
      <c r="H195" s="44">
        <v>10550787.72</v>
      </c>
      <c r="I195" s="44">
        <v>1489715.87</v>
      </c>
      <c r="J195" s="44">
        <v>83363580.8</v>
      </c>
      <c r="K195" s="44">
        <v>63215863.25</v>
      </c>
      <c r="L195" s="44">
        <v>74186108.76</v>
      </c>
      <c r="M195" s="44">
        <v>63918469.39</v>
      </c>
      <c r="N195" s="44">
        <v>10267639.37</v>
      </c>
      <c r="O195" s="44">
        <v>1489715.87</v>
      </c>
      <c r="P195" s="44">
        <v>79929749.44</v>
      </c>
      <c r="Q195" s="44">
        <v>61181590.78</v>
      </c>
      <c r="R195" s="44">
        <f t="shared" si="45"/>
        <v>100.5682296599643</v>
      </c>
      <c r="S195" s="44">
        <f t="shared" si="35"/>
        <v>101.1109723387435</v>
      </c>
      <c r="T195" s="44">
        <f t="shared" si="36"/>
        <v>97.31632976120572</v>
      </c>
      <c r="U195" s="44">
        <f t="shared" si="37"/>
        <v>100</v>
      </c>
      <c r="V195" s="44">
        <f t="shared" si="38"/>
        <v>95.88089747699513</v>
      </c>
      <c r="W195" s="44">
        <f t="shared" si="39"/>
        <v>96.78202216118595</v>
      </c>
      <c r="X195" s="44">
        <v>0</v>
      </c>
      <c r="Y195" s="44">
        <v>5084126.11</v>
      </c>
      <c r="Z195" s="44">
        <f t="shared" si="46"/>
        <v>292.14000000059605</v>
      </c>
      <c r="AA195" s="44">
        <f t="shared" si="47"/>
        <v>2736878.6099999994</v>
      </c>
      <c r="AB195" s="44">
        <f t="shared" si="48"/>
        <v>5084418.250000001</v>
      </c>
      <c r="AC195" s="44">
        <f t="shared" si="49"/>
        <v>7821004.72</v>
      </c>
      <c r="AD195" s="44">
        <f t="shared" si="50"/>
        <v>5.697285584385456</v>
      </c>
    </row>
    <row r="196" spans="1:30" ht="13.5">
      <c r="A196" s="46" t="s">
        <v>229</v>
      </c>
      <c r="B196" s="46">
        <v>1011000</v>
      </c>
      <c r="C196" s="46"/>
      <c r="D196" s="46">
        <v>0</v>
      </c>
      <c r="E196" s="48" t="s">
        <v>240</v>
      </c>
      <c r="F196" s="44">
        <v>45237421.03</v>
      </c>
      <c r="G196" s="44">
        <v>37581818.24</v>
      </c>
      <c r="H196" s="44">
        <v>7655602.79</v>
      </c>
      <c r="I196" s="44">
        <v>41523.21</v>
      </c>
      <c r="J196" s="44">
        <v>47914312.26</v>
      </c>
      <c r="K196" s="44">
        <v>37317235.91</v>
      </c>
      <c r="L196" s="44">
        <v>45520091.12</v>
      </c>
      <c r="M196" s="44">
        <v>37866349.76</v>
      </c>
      <c r="N196" s="44">
        <v>7653741.36</v>
      </c>
      <c r="O196" s="44">
        <v>40413.38</v>
      </c>
      <c r="P196" s="44">
        <v>45735724.75</v>
      </c>
      <c r="Q196" s="44">
        <v>35339710.06</v>
      </c>
      <c r="R196" s="44">
        <f t="shared" si="45"/>
        <v>100.62485898524704</v>
      </c>
      <c r="S196" s="44">
        <f t="shared" si="35"/>
        <v>100.75709886675241</v>
      </c>
      <c r="T196" s="44">
        <f t="shared" si="36"/>
        <v>99.9756853894976</v>
      </c>
      <c r="U196" s="44">
        <f t="shared" si="37"/>
        <v>97.32720567605443</v>
      </c>
      <c r="V196" s="44">
        <f t="shared" si="38"/>
        <v>95.45315917678582</v>
      </c>
      <c r="W196" s="44">
        <f t="shared" si="39"/>
        <v>94.70077083209137</v>
      </c>
      <c r="X196" s="44">
        <v>0</v>
      </c>
      <c r="Y196" s="44">
        <v>1637252.19</v>
      </c>
      <c r="Z196" s="44">
        <f t="shared" si="46"/>
        <v>264582.33000000566</v>
      </c>
      <c r="AA196" s="44">
        <f t="shared" si="47"/>
        <v>2526639.6999999955</v>
      </c>
      <c r="AB196" s="44">
        <f t="shared" si="48"/>
        <v>1901834.5200000056</v>
      </c>
      <c r="AC196" s="44">
        <f t="shared" si="49"/>
        <v>4163891.8899999955</v>
      </c>
      <c r="AD196" s="44">
        <f t="shared" si="50"/>
        <v>5.639384757013637</v>
      </c>
    </row>
    <row r="197" spans="1:30" ht="13.5">
      <c r="A197" s="46" t="s">
        <v>229</v>
      </c>
      <c r="B197" s="46">
        <v>1012000</v>
      </c>
      <c r="C197" s="46"/>
      <c r="D197" s="46">
        <v>0</v>
      </c>
      <c r="E197" s="48" t="s">
        <v>241</v>
      </c>
      <c r="F197" s="44">
        <v>103953964</v>
      </c>
      <c r="G197" s="44">
        <v>102137834</v>
      </c>
      <c r="H197" s="44">
        <v>1816130</v>
      </c>
      <c r="I197" s="44">
        <v>1330</v>
      </c>
      <c r="J197" s="44">
        <v>111293986</v>
      </c>
      <c r="K197" s="44">
        <v>103093631</v>
      </c>
      <c r="L197" s="44">
        <v>105743971.55</v>
      </c>
      <c r="M197" s="44">
        <v>103932566.54</v>
      </c>
      <c r="N197" s="44">
        <v>1811405.01</v>
      </c>
      <c r="O197" s="44">
        <v>9155</v>
      </c>
      <c r="P197" s="44">
        <v>105237016.53</v>
      </c>
      <c r="Q197" s="44">
        <v>98018966.78</v>
      </c>
      <c r="R197" s="44">
        <f t="shared" si="45"/>
        <v>101.72192332175038</v>
      </c>
      <c r="S197" s="44">
        <f t="shared" si="35"/>
        <v>101.7571672216977</v>
      </c>
      <c r="T197" s="44">
        <f t="shared" si="36"/>
        <v>99.73983195035598</v>
      </c>
      <c r="U197" s="44">
        <f t="shared" si="37"/>
        <v>688.3458646616542</v>
      </c>
      <c r="V197" s="44">
        <f t="shared" si="38"/>
        <v>94.55768484201833</v>
      </c>
      <c r="W197" s="44">
        <f t="shared" si="39"/>
        <v>95.07761617204073</v>
      </c>
      <c r="X197" s="44">
        <v>1114584.84</v>
      </c>
      <c r="Y197" s="44">
        <v>10163972</v>
      </c>
      <c r="Z197" s="44">
        <f t="shared" si="46"/>
        <v>-955797</v>
      </c>
      <c r="AA197" s="44">
        <f t="shared" si="47"/>
        <v>5913599.760000005</v>
      </c>
      <c r="AB197" s="44">
        <f t="shared" si="48"/>
        <v>10322759.84</v>
      </c>
      <c r="AC197" s="44">
        <f t="shared" si="49"/>
        <v>17192156.600000005</v>
      </c>
      <c r="AD197" s="44">
        <f t="shared" si="50"/>
        <v>5.601033016997559</v>
      </c>
    </row>
    <row r="198" spans="1:30" ht="13.5">
      <c r="A198" s="46" t="s">
        <v>229</v>
      </c>
      <c r="B198" s="46">
        <v>1013000</v>
      </c>
      <c r="C198" s="46"/>
      <c r="D198" s="46">
        <v>0</v>
      </c>
      <c r="E198" s="48" t="s">
        <v>242</v>
      </c>
      <c r="F198" s="44">
        <v>54499397</v>
      </c>
      <c r="G198" s="44">
        <v>52412125</v>
      </c>
      <c r="H198" s="44">
        <v>2087272</v>
      </c>
      <c r="I198" s="44">
        <v>537320</v>
      </c>
      <c r="J198" s="44">
        <v>56357578</v>
      </c>
      <c r="K198" s="44">
        <v>52957379</v>
      </c>
      <c r="L198" s="44">
        <v>54372893.72</v>
      </c>
      <c r="M198" s="44">
        <v>52573068.68</v>
      </c>
      <c r="N198" s="44">
        <v>1799825.04</v>
      </c>
      <c r="O198" s="44">
        <v>543912.6</v>
      </c>
      <c r="P198" s="44">
        <v>52242700.83</v>
      </c>
      <c r="Q198" s="44">
        <v>49861450.28</v>
      </c>
      <c r="R198" s="44">
        <f t="shared" si="45"/>
        <v>99.7678813216961</v>
      </c>
      <c r="S198" s="44">
        <f t="shared" si="35"/>
        <v>100.30707337281211</v>
      </c>
      <c r="T198" s="44">
        <f t="shared" si="36"/>
        <v>86.22858161274621</v>
      </c>
      <c r="U198" s="44">
        <f t="shared" si="37"/>
        <v>101.22694111516415</v>
      </c>
      <c r="V198" s="44">
        <f t="shared" si="38"/>
        <v>92.69862666915884</v>
      </c>
      <c r="W198" s="44">
        <f t="shared" si="39"/>
        <v>94.15392381862404</v>
      </c>
      <c r="X198" s="44">
        <v>0</v>
      </c>
      <c r="Y198" s="44">
        <v>3835264.25</v>
      </c>
      <c r="Z198" s="44">
        <f t="shared" si="46"/>
        <v>-545254</v>
      </c>
      <c r="AA198" s="44">
        <f t="shared" si="47"/>
        <v>2711618.3999999985</v>
      </c>
      <c r="AB198" s="44">
        <f t="shared" si="48"/>
        <v>3290010.25</v>
      </c>
      <c r="AC198" s="44">
        <f t="shared" si="49"/>
        <v>6546882.6499999985</v>
      </c>
      <c r="AD198" s="44">
        <f t="shared" si="50"/>
        <v>5.987415377899074</v>
      </c>
    </row>
    <row r="199" spans="1:30" ht="13.5">
      <c r="A199" s="46" t="s">
        <v>229</v>
      </c>
      <c r="B199" s="46">
        <v>1014000</v>
      </c>
      <c r="C199" s="46"/>
      <c r="D199" s="46">
        <v>0</v>
      </c>
      <c r="E199" s="48" t="s">
        <v>243</v>
      </c>
      <c r="F199" s="44">
        <v>134030673.26</v>
      </c>
      <c r="G199" s="44">
        <v>124212764.76</v>
      </c>
      <c r="H199" s="44">
        <v>9817908.5</v>
      </c>
      <c r="I199" s="44">
        <v>8000</v>
      </c>
      <c r="J199" s="44">
        <v>139254244.74</v>
      </c>
      <c r="K199" s="44">
        <v>122171884.24</v>
      </c>
      <c r="L199" s="44">
        <v>131916265.69</v>
      </c>
      <c r="M199" s="44">
        <v>122546923.57</v>
      </c>
      <c r="N199" s="44">
        <v>9369342.12</v>
      </c>
      <c r="O199" s="44">
        <v>138198.13</v>
      </c>
      <c r="P199" s="44">
        <v>132334835.2</v>
      </c>
      <c r="Q199" s="44">
        <v>115960037.13</v>
      </c>
      <c r="R199" s="44">
        <f t="shared" si="45"/>
        <v>98.42244501309162</v>
      </c>
      <c r="S199" s="44">
        <f t="shared" si="35"/>
        <v>98.65888083787628</v>
      </c>
      <c r="T199" s="44">
        <f t="shared" si="36"/>
        <v>95.43114116412879</v>
      </c>
      <c r="U199" s="44">
        <f t="shared" si="37"/>
        <v>1727.4766249999998</v>
      </c>
      <c r="V199" s="44">
        <f t="shared" si="38"/>
        <v>95.03109614150782</v>
      </c>
      <c r="W199" s="44">
        <f t="shared" si="39"/>
        <v>94.9154855483794</v>
      </c>
      <c r="X199" s="44">
        <v>0</v>
      </c>
      <c r="Y199" s="44">
        <v>3301382.15</v>
      </c>
      <c r="Z199" s="44">
        <f t="shared" si="46"/>
        <v>2040880.5200000107</v>
      </c>
      <c r="AA199" s="44">
        <f t="shared" si="47"/>
        <v>6586886.439999998</v>
      </c>
      <c r="AB199" s="44">
        <f t="shared" si="48"/>
        <v>5342262.670000011</v>
      </c>
      <c r="AC199" s="44">
        <f t="shared" si="49"/>
        <v>9888268.589999998</v>
      </c>
      <c r="AD199" s="44">
        <f t="shared" si="50"/>
        <v>5.097994955226961</v>
      </c>
    </row>
    <row r="200" spans="1:30" ht="13.5">
      <c r="A200" s="46" t="s">
        <v>229</v>
      </c>
      <c r="B200" s="46">
        <v>1015000</v>
      </c>
      <c r="C200" s="46"/>
      <c r="D200" s="46">
        <v>0</v>
      </c>
      <c r="E200" s="48" t="s">
        <v>244</v>
      </c>
      <c r="F200" s="44">
        <v>23594328</v>
      </c>
      <c r="G200" s="44">
        <v>20407710</v>
      </c>
      <c r="H200" s="44">
        <v>3186618</v>
      </c>
      <c r="I200" s="44">
        <v>0</v>
      </c>
      <c r="J200" s="44">
        <v>23639875</v>
      </c>
      <c r="K200" s="44">
        <v>17652804</v>
      </c>
      <c r="L200" s="44">
        <v>23907294.89</v>
      </c>
      <c r="M200" s="44">
        <v>20775284.35</v>
      </c>
      <c r="N200" s="44">
        <v>3132010.54</v>
      </c>
      <c r="O200" s="44">
        <v>0</v>
      </c>
      <c r="P200" s="44">
        <v>22599158.39</v>
      </c>
      <c r="Q200" s="44">
        <v>16705976.19</v>
      </c>
      <c r="R200" s="44">
        <f t="shared" si="45"/>
        <v>101.32644968739946</v>
      </c>
      <c r="S200" s="44">
        <f t="shared" si="35"/>
        <v>101.80115431863743</v>
      </c>
      <c r="T200" s="44">
        <f t="shared" si="36"/>
        <v>98.28635060744652</v>
      </c>
      <c r="U200" s="44">
        <f t="shared" si="37"/>
        <v>0</v>
      </c>
      <c r="V200" s="44">
        <f t="shared" si="38"/>
        <v>95.59762219554884</v>
      </c>
      <c r="W200" s="44">
        <f t="shared" si="39"/>
        <v>94.63638858733151</v>
      </c>
      <c r="X200" s="44">
        <v>0</v>
      </c>
      <c r="Y200" s="44">
        <v>646184.79</v>
      </c>
      <c r="Z200" s="44">
        <f t="shared" si="46"/>
        <v>2754906</v>
      </c>
      <c r="AA200" s="44">
        <f t="shared" si="47"/>
        <v>4069308.160000002</v>
      </c>
      <c r="AB200" s="44">
        <f t="shared" si="48"/>
        <v>3401090.79</v>
      </c>
      <c r="AC200" s="44">
        <f t="shared" si="49"/>
        <v>4715492.950000002</v>
      </c>
      <c r="AD200" s="44">
        <f t="shared" si="50"/>
        <v>17.021198670628863</v>
      </c>
    </row>
    <row r="201" spans="1:30" ht="13.5">
      <c r="A201" s="46" t="s">
        <v>229</v>
      </c>
      <c r="B201" s="46">
        <v>1016000</v>
      </c>
      <c r="C201" s="46"/>
      <c r="D201" s="46">
        <v>0</v>
      </c>
      <c r="E201" s="48" t="s">
        <v>245</v>
      </c>
      <c r="F201" s="44">
        <v>126549241</v>
      </c>
      <c r="G201" s="44">
        <v>109496631</v>
      </c>
      <c r="H201" s="44">
        <v>17052610</v>
      </c>
      <c r="I201" s="44">
        <v>18232</v>
      </c>
      <c r="J201" s="44">
        <v>134778166</v>
      </c>
      <c r="K201" s="44">
        <v>108281072</v>
      </c>
      <c r="L201" s="44">
        <v>127754536.44</v>
      </c>
      <c r="M201" s="44">
        <v>110781765.27</v>
      </c>
      <c r="N201" s="44">
        <v>16972771.17</v>
      </c>
      <c r="O201" s="44">
        <v>19397.6</v>
      </c>
      <c r="P201" s="44">
        <v>127846397.15</v>
      </c>
      <c r="Q201" s="44">
        <v>102959621.67</v>
      </c>
      <c r="R201" s="44">
        <f t="shared" si="45"/>
        <v>100.95243197863194</v>
      </c>
      <c r="S201" s="44">
        <f aca="true" t="shared" si="51" ref="S201:S207">+IF(G201&lt;&gt;0,M201/G201*100,0)</f>
        <v>101.17367471333432</v>
      </c>
      <c r="T201" s="44">
        <f aca="true" t="shared" si="52" ref="T201:T207">+IF(H201&lt;&gt;0,N201/H201*100,0)</f>
        <v>99.53180873778267</v>
      </c>
      <c r="U201" s="44">
        <f aca="true" t="shared" si="53" ref="U201:U207">+IF(I201&lt;&gt;0,O201/I201*100,0)</f>
        <v>106.3931548924967</v>
      </c>
      <c r="V201" s="44">
        <f aca="true" t="shared" si="54" ref="V201:V207">+IF(J201&lt;&gt;0,P201/J201*100,0)</f>
        <v>94.8569051978345</v>
      </c>
      <c r="W201" s="44">
        <f aca="true" t="shared" si="55" ref="W201:W207">+IF(K201&lt;&gt;0,Q201/K201*100,0)</f>
        <v>95.08552119801695</v>
      </c>
      <c r="X201" s="44">
        <v>0</v>
      </c>
      <c r="Y201" s="44">
        <v>5760724.68</v>
      </c>
      <c r="Z201" s="44">
        <f aca="true" t="shared" si="56" ref="Z201:Z207">+G201-K201</f>
        <v>1215559</v>
      </c>
      <c r="AA201" s="44">
        <f aca="true" t="shared" si="57" ref="AA201:AA207">+M201-Q201</f>
        <v>7822143.599999994</v>
      </c>
      <c r="AB201" s="44">
        <f aca="true" t="shared" si="58" ref="AB201:AB207">+G201-K201+X201+Y201</f>
        <v>6976283.68</v>
      </c>
      <c r="AC201" s="44">
        <f aca="true" t="shared" si="59" ref="AC201:AC207">+M201-Q201+X201+Y201</f>
        <v>13582868.279999994</v>
      </c>
      <c r="AD201" s="44">
        <f t="shared" si="50"/>
        <v>6.137974758871105</v>
      </c>
    </row>
    <row r="202" spans="1:30" ht="13.5">
      <c r="A202" s="46" t="s">
        <v>229</v>
      </c>
      <c r="B202" s="46">
        <v>1017000</v>
      </c>
      <c r="C202" s="46"/>
      <c r="D202" s="46">
        <v>0</v>
      </c>
      <c r="E202" s="48" t="s">
        <v>246</v>
      </c>
      <c r="F202" s="44">
        <v>86844754.44</v>
      </c>
      <c r="G202" s="44">
        <v>78232445.32</v>
      </c>
      <c r="H202" s="44">
        <v>8612309.12</v>
      </c>
      <c r="I202" s="44">
        <v>6100</v>
      </c>
      <c r="J202" s="44">
        <v>94218902.24</v>
      </c>
      <c r="K202" s="44">
        <v>75555263.08</v>
      </c>
      <c r="L202" s="44">
        <v>87542048.57</v>
      </c>
      <c r="M202" s="44">
        <v>79243956.97</v>
      </c>
      <c r="N202" s="44">
        <v>8298091.6</v>
      </c>
      <c r="O202" s="44">
        <v>9450.15</v>
      </c>
      <c r="P202" s="44">
        <v>90704258.63</v>
      </c>
      <c r="Q202" s="44">
        <v>73172269.81</v>
      </c>
      <c r="R202" s="44">
        <f aca="true" t="shared" si="60" ref="R202:R207">+IF(F202&lt;&gt;0,L202/F202*100,0)</f>
        <v>100.80292026213482</v>
      </c>
      <c r="S202" s="44">
        <f t="shared" si="51"/>
        <v>101.29295670851465</v>
      </c>
      <c r="T202" s="44">
        <f t="shared" si="52"/>
        <v>96.35152993672388</v>
      </c>
      <c r="U202" s="44">
        <f t="shared" si="53"/>
        <v>154.92049180327868</v>
      </c>
      <c r="V202" s="44">
        <f t="shared" si="54"/>
        <v>96.26970435184302</v>
      </c>
      <c r="W202" s="44">
        <f t="shared" si="55"/>
        <v>96.84602611008472</v>
      </c>
      <c r="X202" s="44">
        <v>0</v>
      </c>
      <c r="Y202" s="44">
        <v>2001371.32</v>
      </c>
      <c r="Z202" s="44">
        <f t="shared" si="56"/>
        <v>2677182.2399999946</v>
      </c>
      <c r="AA202" s="44">
        <f t="shared" si="57"/>
        <v>6071687.159999996</v>
      </c>
      <c r="AB202" s="44">
        <f t="shared" si="58"/>
        <v>4678553.559999995</v>
      </c>
      <c r="AC202" s="44">
        <f t="shared" si="59"/>
        <v>8073058.479999997</v>
      </c>
      <c r="AD202" s="44">
        <f aca="true" t="shared" si="61" ref="AD202:AD207">+IF(L202&lt;&gt;0,(M202+O202-Q202)/L202*100,0)</f>
        <v>6.946533019657895</v>
      </c>
    </row>
    <row r="203" spans="1:30" ht="13.5">
      <c r="A203" s="46" t="s">
        <v>229</v>
      </c>
      <c r="B203" s="46">
        <v>1018000</v>
      </c>
      <c r="C203" s="46"/>
      <c r="D203" s="46">
        <v>0</v>
      </c>
      <c r="E203" s="48" t="s">
        <v>247</v>
      </c>
      <c r="F203" s="44">
        <v>53381857</v>
      </c>
      <c r="G203" s="44">
        <v>40359735</v>
      </c>
      <c r="H203" s="44">
        <v>13022122</v>
      </c>
      <c r="I203" s="44">
        <v>10000</v>
      </c>
      <c r="J203" s="44">
        <v>60635759</v>
      </c>
      <c r="K203" s="44">
        <v>35991331</v>
      </c>
      <c r="L203" s="44">
        <v>53371218.96</v>
      </c>
      <c r="M203" s="44">
        <v>40406763.62</v>
      </c>
      <c r="N203" s="44">
        <v>12964455.34</v>
      </c>
      <c r="O203" s="44">
        <v>0</v>
      </c>
      <c r="P203" s="44">
        <v>59651044.72</v>
      </c>
      <c r="Q203" s="44">
        <v>35449628.03</v>
      </c>
      <c r="R203" s="44">
        <f t="shared" si="60"/>
        <v>99.9800718060445</v>
      </c>
      <c r="S203" s="44">
        <f t="shared" si="51"/>
        <v>100.11652360948355</v>
      </c>
      <c r="T203" s="44">
        <f t="shared" si="52"/>
        <v>99.5571638785138</v>
      </c>
      <c r="U203" s="44">
        <f t="shared" si="53"/>
        <v>0</v>
      </c>
      <c r="V203" s="44">
        <f t="shared" si="54"/>
        <v>98.37601722772202</v>
      </c>
      <c r="W203" s="44">
        <f t="shared" si="55"/>
        <v>98.49490709304416</v>
      </c>
      <c r="X203" s="44">
        <v>0</v>
      </c>
      <c r="Y203" s="44">
        <v>753902.73</v>
      </c>
      <c r="Z203" s="44">
        <f t="shared" si="56"/>
        <v>4368404</v>
      </c>
      <c r="AA203" s="44">
        <f t="shared" si="57"/>
        <v>4957135.589999996</v>
      </c>
      <c r="AB203" s="44">
        <f t="shared" si="58"/>
        <v>5122306.73</v>
      </c>
      <c r="AC203" s="44">
        <f t="shared" si="59"/>
        <v>5711038.319999997</v>
      </c>
      <c r="AD203" s="44">
        <f t="shared" si="61"/>
        <v>9.28803142704162</v>
      </c>
    </row>
    <row r="204" spans="1:30" ht="13.5">
      <c r="A204" s="46" t="s">
        <v>229</v>
      </c>
      <c r="B204" s="46">
        <v>1019000</v>
      </c>
      <c r="C204" s="46"/>
      <c r="D204" s="46">
        <v>0</v>
      </c>
      <c r="E204" s="48" t="s">
        <v>248</v>
      </c>
      <c r="F204" s="44">
        <v>98096372</v>
      </c>
      <c r="G204" s="44">
        <v>80649457</v>
      </c>
      <c r="H204" s="44">
        <v>17446915</v>
      </c>
      <c r="I204" s="44">
        <v>2896</v>
      </c>
      <c r="J204" s="44">
        <v>105270818</v>
      </c>
      <c r="K204" s="44">
        <v>79395013</v>
      </c>
      <c r="L204" s="44">
        <v>96407131.9</v>
      </c>
      <c r="M204" s="44">
        <v>80139616.53</v>
      </c>
      <c r="N204" s="44">
        <v>16267515.37</v>
      </c>
      <c r="O204" s="44">
        <v>21064</v>
      </c>
      <c r="P204" s="44">
        <v>100335033.1</v>
      </c>
      <c r="Q204" s="44">
        <v>76815910.41</v>
      </c>
      <c r="R204" s="44">
        <f t="shared" si="60"/>
        <v>98.27797902658419</v>
      </c>
      <c r="S204" s="44">
        <f t="shared" si="51"/>
        <v>99.36783149079355</v>
      </c>
      <c r="T204" s="44">
        <f t="shared" si="52"/>
        <v>93.24006777129365</v>
      </c>
      <c r="U204" s="44">
        <f t="shared" si="53"/>
        <v>727.3480662983426</v>
      </c>
      <c r="V204" s="44">
        <f t="shared" si="54"/>
        <v>95.31134554307347</v>
      </c>
      <c r="W204" s="44">
        <f t="shared" si="55"/>
        <v>96.75155593210873</v>
      </c>
      <c r="X204" s="44">
        <v>0</v>
      </c>
      <c r="Y204" s="44">
        <v>532211.8</v>
      </c>
      <c r="Z204" s="44">
        <f t="shared" si="56"/>
        <v>1254444</v>
      </c>
      <c r="AA204" s="44">
        <f t="shared" si="57"/>
        <v>3323706.120000005</v>
      </c>
      <c r="AB204" s="44">
        <f t="shared" si="58"/>
        <v>1786655.8</v>
      </c>
      <c r="AC204" s="44">
        <f t="shared" si="59"/>
        <v>3855917.9200000046</v>
      </c>
      <c r="AD204" s="44">
        <f t="shared" si="61"/>
        <v>3.4694218716820933</v>
      </c>
    </row>
    <row r="205" spans="1:30" ht="13.5">
      <c r="A205" s="46" t="s">
        <v>229</v>
      </c>
      <c r="B205" s="46">
        <v>1020000</v>
      </c>
      <c r="C205" s="46"/>
      <c r="D205" s="46">
        <v>0</v>
      </c>
      <c r="E205" s="48" t="s">
        <v>249</v>
      </c>
      <c r="F205" s="44">
        <v>138891392.64</v>
      </c>
      <c r="G205" s="44">
        <v>126382666</v>
      </c>
      <c r="H205" s="44">
        <v>12508726.64</v>
      </c>
      <c r="I205" s="44">
        <v>187714.17</v>
      </c>
      <c r="J205" s="44">
        <v>159604680.76</v>
      </c>
      <c r="K205" s="44">
        <v>126171750.66</v>
      </c>
      <c r="L205" s="44">
        <v>141214754.41</v>
      </c>
      <c r="M205" s="44">
        <v>131068995.64</v>
      </c>
      <c r="N205" s="44">
        <v>10145758.77</v>
      </c>
      <c r="O205" s="44">
        <v>187714.01</v>
      </c>
      <c r="P205" s="44">
        <v>150706911.68</v>
      </c>
      <c r="Q205" s="44">
        <v>121647273.47</v>
      </c>
      <c r="R205" s="44">
        <f t="shared" si="60"/>
        <v>101.67279031899554</v>
      </c>
      <c r="S205" s="44">
        <f t="shared" si="51"/>
        <v>103.70804777927378</v>
      </c>
      <c r="T205" s="44">
        <f t="shared" si="52"/>
        <v>81.10944512574302</v>
      </c>
      <c r="U205" s="44">
        <f t="shared" si="53"/>
        <v>99.9999147640266</v>
      </c>
      <c r="V205" s="44">
        <f t="shared" si="54"/>
        <v>94.42512021725747</v>
      </c>
      <c r="W205" s="44">
        <f t="shared" si="55"/>
        <v>96.41403312046269</v>
      </c>
      <c r="X205" s="44">
        <v>0</v>
      </c>
      <c r="Y205" s="44">
        <v>5822678.43</v>
      </c>
      <c r="Z205" s="44">
        <f t="shared" si="56"/>
        <v>210915.34000000358</v>
      </c>
      <c r="AA205" s="44">
        <f t="shared" si="57"/>
        <v>9421722.170000002</v>
      </c>
      <c r="AB205" s="44">
        <f t="shared" si="58"/>
        <v>6033593.770000003</v>
      </c>
      <c r="AC205" s="44">
        <f t="shared" si="59"/>
        <v>15244400.600000001</v>
      </c>
      <c r="AD205" s="44">
        <f t="shared" si="61"/>
        <v>6.804838644622197</v>
      </c>
    </row>
    <row r="206" spans="1:30" ht="13.5">
      <c r="A206" s="46" t="s">
        <v>229</v>
      </c>
      <c r="B206" s="46">
        <v>1021000</v>
      </c>
      <c r="C206" s="46"/>
      <c r="D206" s="46">
        <v>0</v>
      </c>
      <c r="E206" s="48" t="s">
        <v>250</v>
      </c>
      <c r="F206" s="44">
        <v>34197566.74</v>
      </c>
      <c r="G206" s="44">
        <v>30523832.02</v>
      </c>
      <c r="H206" s="44">
        <v>3673734.72</v>
      </c>
      <c r="I206" s="44">
        <v>324465</v>
      </c>
      <c r="J206" s="44">
        <v>39222628.22</v>
      </c>
      <c r="K206" s="44">
        <v>30077166.5</v>
      </c>
      <c r="L206" s="44">
        <v>34363343.78</v>
      </c>
      <c r="M206" s="44">
        <v>30689076.53</v>
      </c>
      <c r="N206" s="44">
        <v>3674267.25</v>
      </c>
      <c r="O206" s="44">
        <v>324480</v>
      </c>
      <c r="P206" s="44">
        <v>38151312.31</v>
      </c>
      <c r="Q206" s="44">
        <v>29269755.52</v>
      </c>
      <c r="R206" s="44">
        <f t="shared" si="60"/>
        <v>100.48476267700677</v>
      </c>
      <c r="S206" s="44">
        <f t="shared" si="51"/>
        <v>100.54136227028026</v>
      </c>
      <c r="T206" s="44">
        <f t="shared" si="52"/>
        <v>100.01449560299224</v>
      </c>
      <c r="U206" s="44">
        <f t="shared" si="53"/>
        <v>100.00462299477601</v>
      </c>
      <c r="V206" s="44">
        <f t="shared" si="54"/>
        <v>97.26862793591756</v>
      </c>
      <c r="W206" s="44">
        <f t="shared" si="55"/>
        <v>97.31553509204399</v>
      </c>
      <c r="X206" s="44">
        <v>0</v>
      </c>
      <c r="Y206" s="44">
        <v>967839.93</v>
      </c>
      <c r="Z206" s="44">
        <f t="shared" si="56"/>
        <v>446665.51999999955</v>
      </c>
      <c r="AA206" s="44">
        <f t="shared" si="57"/>
        <v>1419321.0100000016</v>
      </c>
      <c r="AB206" s="44">
        <f t="shared" si="58"/>
        <v>1414505.4499999997</v>
      </c>
      <c r="AC206" s="44">
        <f t="shared" si="59"/>
        <v>2387160.940000002</v>
      </c>
      <c r="AD206" s="44">
        <f t="shared" si="61"/>
        <v>5.074596410535929</v>
      </c>
    </row>
    <row r="207" spans="1:30" ht="13.5">
      <c r="A207" s="46" t="s">
        <v>251</v>
      </c>
      <c r="B207" s="46">
        <v>1000000</v>
      </c>
      <c r="C207" s="46"/>
      <c r="D207" s="46">
        <v>0</v>
      </c>
      <c r="E207" s="48" t="s">
        <v>252</v>
      </c>
      <c r="F207" s="44">
        <v>856234476</v>
      </c>
      <c r="G207" s="44">
        <v>684416339</v>
      </c>
      <c r="H207" s="44">
        <v>171818137</v>
      </c>
      <c r="I207" s="44">
        <v>24062000</v>
      </c>
      <c r="J207" s="44">
        <v>927560894</v>
      </c>
      <c r="K207" s="44">
        <v>628114640</v>
      </c>
      <c r="L207" s="44">
        <v>829751276.53</v>
      </c>
      <c r="M207" s="44">
        <v>721137602.35</v>
      </c>
      <c r="N207" s="44">
        <v>108613674.18</v>
      </c>
      <c r="O207" s="44">
        <v>623198.24</v>
      </c>
      <c r="P207" s="44">
        <v>803469056.16</v>
      </c>
      <c r="Q207" s="44">
        <v>568511241.47</v>
      </c>
      <c r="R207" s="44">
        <f t="shared" si="60"/>
        <v>96.90701551825858</v>
      </c>
      <c r="S207" s="44">
        <f t="shared" si="51"/>
        <v>105.36533996304843</v>
      </c>
      <c r="T207" s="44">
        <f t="shared" si="52"/>
        <v>63.2143242130486</v>
      </c>
      <c r="U207" s="44">
        <f t="shared" si="53"/>
        <v>2.589968581165323</v>
      </c>
      <c r="V207" s="44">
        <f t="shared" si="54"/>
        <v>86.62170444628512</v>
      </c>
      <c r="W207" s="44">
        <f t="shared" si="55"/>
        <v>90.51074521523651</v>
      </c>
      <c r="X207" s="44">
        <v>0</v>
      </c>
      <c r="Y207" s="44">
        <v>17361205.9</v>
      </c>
      <c r="Z207" s="44">
        <f t="shared" si="56"/>
        <v>56301699</v>
      </c>
      <c r="AA207" s="44">
        <f t="shared" si="57"/>
        <v>152626360.88</v>
      </c>
      <c r="AB207" s="44">
        <f t="shared" si="58"/>
        <v>73662904.9</v>
      </c>
      <c r="AC207" s="44">
        <f t="shared" si="59"/>
        <v>169987566.78</v>
      </c>
      <c r="AD207" s="44">
        <f t="shared" si="61"/>
        <v>18.469336951295332</v>
      </c>
    </row>
  </sheetData>
  <sheetProtection/>
  <autoFilter ref="A8:AD207"/>
  <mergeCells count="30">
    <mergeCell ref="W5:W6"/>
    <mergeCell ref="R7:W7"/>
    <mergeCell ref="Y4:Y6"/>
    <mergeCell ref="Z4:AA5"/>
    <mergeCell ref="AB4:AC5"/>
    <mergeCell ref="AD4:AD6"/>
    <mergeCell ref="E4:E7"/>
    <mergeCell ref="D4:D7"/>
    <mergeCell ref="K5:K6"/>
    <mergeCell ref="L4:L6"/>
    <mergeCell ref="M4:O4"/>
    <mergeCell ref="P4:P6"/>
    <mergeCell ref="M5:M6"/>
    <mergeCell ref="N5:N6"/>
    <mergeCell ref="A4:A7"/>
    <mergeCell ref="F4:F6"/>
    <mergeCell ref="J4:J6"/>
    <mergeCell ref="G5:G6"/>
    <mergeCell ref="H5:H6"/>
    <mergeCell ref="G4:I4"/>
    <mergeCell ref="Q5:Q6"/>
    <mergeCell ref="X4:X6"/>
    <mergeCell ref="C4:C7"/>
    <mergeCell ref="B4:B7"/>
    <mergeCell ref="R4:W4"/>
    <mergeCell ref="R5:R6"/>
    <mergeCell ref="S5:S6"/>
    <mergeCell ref="T5:T6"/>
    <mergeCell ref="U5:U6"/>
    <mergeCell ref="V5:V6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Joanna Michalak</cp:lastModifiedBy>
  <cp:lastPrinted>2019-08-05T07:28:53Z</cp:lastPrinted>
  <dcterms:created xsi:type="dcterms:W3CDTF">2008-02-27T07:21:19Z</dcterms:created>
  <dcterms:modified xsi:type="dcterms:W3CDTF">2019-08-05T07:37:18Z</dcterms:modified>
  <cp:category/>
  <cp:version/>
  <cp:contentType/>
  <cp:contentStatus/>
</cp:coreProperties>
</file>