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130" tabRatio="859" activeTab="2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</sheets>
  <externalReferences>
    <externalReference r:id="rId8"/>
  </externalReferences>
  <definedNames>
    <definedName name="_xlnm._FilterDatabase" localSheetId="0" hidden="1">'Spis tabel'!$C$5:$E$5</definedName>
    <definedName name="_xlnm._FilterDatabase" localSheetId="1" hidden="1">'Tab1'!$A$8:$P$8</definedName>
    <definedName name="_xlnm._FilterDatabase" localSheetId="4" hidden="1">'Tab4'!$A$8:$X$8</definedName>
    <definedName name="kwartal">'Spis tabel'!$E$12</definedName>
    <definedName name="_xlnm.Print_Area" localSheetId="0">'Spis tabel'!$C$4:$R$9</definedName>
    <definedName name="rok">'Spis tabel'!$E$11</definedName>
    <definedName name="_xlnm.Print_Titles" localSheetId="1">'Tab1'!$A:$D,'Tab1'!$2:$8</definedName>
    <definedName name="_xlnm.Print_Titles" localSheetId="2">'Tab2'!$4:$8</definedName>
    <definedName name="_xlnm.Print_Titles" localSheetId="3">'Tab3'!$4:$8</definedName>
    <definedName name="_xlnm.Print_Titles" localSheetId="4">'Tab4'!$4:$8</definedName>
  </definedNames>
  <calcPr fullCalcOnLoad="1"/>
</workbook>
</file>

<file path=xl/sharedStrings.xml><?xml version="1.0" encoding="utf-8"?>
<sst xmlns="http://schemas.openxmlformats.org/spreadsheetml/2006/main" count="1767" uniqueCount="256">
  <si>
    <t>GT</t>
  </si>
  <si>
    <t>plan</t>
  </si>
  <si>
    <t>wykonanie</t>
  </si>
  <si>
    <t>Wydatki ogółem</t>
  </si>
  <si>
    <t>zł</t>
  </si>
  <si>
    <t>%</t>
  </si>
  <si>
    <t>z tego:</t>
  </si>
  <si>
    <t>dochody ogółem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</si>
  <si>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</si>
  <si>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</si>
  <si>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</si>
  <si>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</si>
  <si>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</si>
  <si>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</si>
  <si>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</si>
  <si>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Wydatki bieżące</t>
  </si>
  <si>
    <t>Wydatki majątkowe</t>
  </si>
  <si>
    <t>Zakładka</t>
  </si>
  <si>
    <t>Tytuł</t>
  </si>
  <si>
    <t>Dynamika wykonania
(do roku poprzedniego)</t>
  </si>
  <si>
    <t>rok</t>
  </si>
  <si>
    <t>kwartal</t>
  </si>
  <si>
    <t>ZW</t>
  </si>
  <si>
    <t>Stan bazy na:</t>
  </si>
  <si>
    <t>NAZWA JST</t>
  </si>
  <si>
    <t>struktura wykonania dochodów ogółem</t>
  </si>
  <si>
    <t>x</t>
  </si>
  <si>
    <t>inwestycje i zakupy inwestycyjne</t>
  </si>
  <si>
    <t xml:space="preserve"> obsługa długu (odsetki i dyskonto) </t>
  </si>
  <si>
    <t>Wynik budżetu</t>
  </si>
  <si>
    <t>Przychody</t>
  </si>
  <si>
    <t>TYP</t>
  </si>
  <si>
    <t>Rozchody</t>
  </si>
  <si>
    <t>subwencja ogólna i środki na uzupełnienie dochodów</t>
  </si>
  <si>
    <t>wynagrodzenia i składki od nich naliczane</t>
  </si>
  <si>
    <t>tab2</t>
  </si>
  <si>
    <t>tab3</t>
  </si>
  <si>
    <t>tab1</t>
  </si>
  <si>
    <t>X - oznacz</t>
  </si>
  <si>
    <t>Zrealizowano w ramach projektu: „Efektywniej, sprawniej, skuteczniej – wzmocnienie potencjału i podnoszeniem kompetencji kadr Regionalnych Izb Obrachunkowych w Szczecinie i Zielonej Górze” w ramach Działania 5.2 PO KL.</t>
  </si>
  <si>
    <t>Projekt współfinansowany ze środków Unii Europejskiej w ramach Europejskiego Funduszu Społecznego</t>
  </si>
  <si>
    <t>Dochody ogółem</t>
  </si>
  <si>
    <t>Wydatki ogółem (planowane)</t>
  </si>
  <si>
    <t>Wydatki ogółem
(wykonane)</t>
  </si>
  <si>
    <t>Dochody majątkowe</t>
  </si>
  <si>
    <t>Dochody ze sprzedaży mienia</t>
  </si>
  <si>
    <t>Kwota długu</t>
  </si>
  <si>
    <t>w tym:</t>
  </si>
  <si>
    <t>stan na 31.12</t>
  </si>
  <si>
    <t>KodGUS</t>
  </si>
  <si>
    <t>struktura wykonania wydatków ogółem</t>
  </si>
  <si>
    <t>tab4</t>
  </si>
  <si>
    <t>Dochody ogółem (plan)</t>
  </si>
  <si>
    <t>Wydatki ogółem (plan)</t>
  </si>
  <si>
    <t>Dochody ogółem (wykonanie)</t>
  </si>
  <si>
    <t>Wydatki ogółem (wykonanie)</t>
  </si>
  <si>
    <t>Relacja z art. 242 po uwzględnieniu nadwyżki budż. i wolnych środków</t>
  </si>
  <si>
    <t>Wynik operacyjny 
(Db - Wb)</t>
  </si>
  <si>
    <t>Dochody bieżące 
(Db)</t>
  </si>
  <si>
    <t>Wydatki bieżące
(Wb)</t>
  </si>
  <si>
    <t xml:space="preserve">Nadwyzka z lat ubiegłych </t>
  </si>
  <si>
    <t xml:space="preserve">Wolne środki </t>
  </si>
  <si>
    <t>Składnik jednoroczny średniej z art. 243 (wykonanie)</t>
  </si>
  <si>
    <t>G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</si>
  <si>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</si>
  <si>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</si>
  <si>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</si>
  <si>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</si>
  <si>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</si>
  <si>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</si>
  <si>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</si>
  <si>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</si>
  <si>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</si>
  <si>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</si>
  <si>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</si>
  <si>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</si>
  <si>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</si>
  <si>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</si>
  <si>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</si>
  <si>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</si>
  <si>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</si>
  <si>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</si>
  <si>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</si>
  <si>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</si>
  <si>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</si>
  <si>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</si>
  <si>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</si>
  <si>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</si>
  <si>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</si>
  <si>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</si>
  <si>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</si>
  <si>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</si>
  <si>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</si>
  <si>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</si>
  <si>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</si>
  <si>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</si>
  <si>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</si>
  <si>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</si>
  <si>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</si>
  <si>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</si>
  <si>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</si>
  <si>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</si>
  <si>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</si>
  <si>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</si>
  <si>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</si>
  <si>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</si>
  <si>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</si>
  <si>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</si>
  <si>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</si>
  <si>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</si>
  <si>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</si>
  <si>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</si>
  <si>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</si>
  <si>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</si>
  <si>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</si>
  <si>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</si>
  <si>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</si>
  <si>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</si>
  <si>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</si>
  <si>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</si>
  <si>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</si>
  <si>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</si>
  <si>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</si>
  <si>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</si>
  <si>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</si>
  <si>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</si>
  <si>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</si>
  <si>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</si>
  <si>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</si>
  <si>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</si>
  <si>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</si>
  <si>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</si>
  <si>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</si>
  <si>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</si>
  <si>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</si>
  <si>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</si>
  <si>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</si>
  <si>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</si>
  <si>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</si>
  <si>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</si>
  <si>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</si>
  <si>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</si>
  <si>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</si>
  <si>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</si>
  <si>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</si>
  <si>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</si>
  <si>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</si>
  <si>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</si>
  <si>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</si>
  <si>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</si>
  <si>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</si>
  <si>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</si>
  <si>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</si>
  <si>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</si>
  <si>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</si>
  <si>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</si>
  <si>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</si>
  <si>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</si>
  <si>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</si>
  <si>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</si>
  <si>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</si>
  <si>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</si>
  <si>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</si>
  <si>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</si>
  <si>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</si>
  <si>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</si>
  <si>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</si>
  <si>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</si>
  <si>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</si>
  <si>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</si>
  <si>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</si>
  <si>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</si>
  <si>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</si>
  <si>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</si>
  <si>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</si>
  <si>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</si>
  <si>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</si>
  <si>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</si>
  <si>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</si>
  <si>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</si>
  <si>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</si>
  <si>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</si>
  <si>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</si>
  <si>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</si>
  <si>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</si>
  <si>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</si>
  <si>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</si>
  <si>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</si>
  <si>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</si>
  <si>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</si>
  <si>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</si>
  <si>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</si>
  <si>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</si>
  <si>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</si>
  <si>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</si>
  <si>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</si>
  <si>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</si>
  <si>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</si>
  <si>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</si>
  <si>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</si>
  <si>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</si>
  <si>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</si>
  <si>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</si>
  <si>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</si>
  <si>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BOLESŁAWIEC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</si>
  <si>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</si>
  <si>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</si>
  <si>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</si>
  <si>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</si>
  <si>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</si>
  <si>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</si>
  <si>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</si>
  <si>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</si>
  <si>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</si>
  <si>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</si>
  <si>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</si>
  <si>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</si>
  <si>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</si>
  <si>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</si>
  <si>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</si>
  <si>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</si>
  <si>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</si>
  <si>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</si>
  <si>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</si>
  <si>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</t>
  </si>
  <si>
    <t>Łódź</t>
  </si>
  <si>
    <t>Piotrków Trybunalski</t>
  </si>
  <si>
    <t>Skierniewice</t>
  </si>
  <si>
    <t>P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</si>
  <si>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</si>
  <si>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</si>
  <si>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</si>
  <si>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</si>
  <si>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</si>
  <si>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</si>
  <si>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</si>
  <si>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</si>
  <si>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</si>
  <si>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</si>
  <si>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</si>
  <si>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</si>
  <si>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</si>
  <si>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</si>
  <si>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</si>
  <si>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</si>
  <si>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</si>
  <si>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</si>
  <si>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</si>
  <si>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</si>
  <si>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</si>
  <si>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W</t>
  </si>
  <si>
    <t>łódzkie</t>
  </si>
  <si>
    <t>zobow. wymagalne</t>
  </si>
  <si>
    <t>TOMASZÓW MAZ.</t>
  </si>
  <si>
    <t>KOCIERZEW POŁUDN.</t>
  </si>
  <si>
    <t>Kod GUS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</si>
</sst>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  <numFmt numFmtId="170" formatCode="#,##0_ ;[Red]\-#,##0\ "/>
    <numFmt numFmtId="171" formatCode="#,##0.0_ ;[Red]\-#,##0.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_ ;\-#,##0\ "/>
    <numFmt numFmtId="177" formatCode="#,##0.00_ ;[Red]\-#,##0.00\ "/>
    <numFmt numFmtId="178" formatCode="[$-415]d\ mmmm\ yyyy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b/>
      <sz val="9"/>
      <color indexed="60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4"/>
      <color indexed="57"/>
      <name val="Arial Narrow"/>
      <family val="2"/>
    </font>
    <font>
      <sz val="8"/>
      <name val="Arial Narrow"/>
      <family val="2"/>
    </font>
    <font>
      <b/>
      <sz val="9"/>
      <color indexed="57"/>
      <name val="Arial Narrow"/>
      <family val="2"/>
    </font>
    <font>
      <b/>
      <sz val="8"/>
      <name val="Arial Narrow"/>
      <family val="2"/>
    </font>
    <font>
      <b/>
      <sz val="12"/>
      <name val="Arial CE"/>
      <family val="0"/>
    </font>
    <font>
      <b/>
      <sz val="9"/>
      <color indexed="18"/>
      <name val="Arial"/>
      <family val="2"/>
    </font>
    <font>
      <i/>
      <sz val="9"/>
      <color indexed="1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b/>
      <sz val="9"/>
      <color rgb="FF000099"/>
      <name val="Arial"/>
      <family val="2"/>
    </font>
    <font>
      <i/>
      <sz val="9"/>
      <color rgb="FF00009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60">
      <alignment/>
      <protection/>
    </xf>
    <xf numFmtId="0" fontId="6" fillId="0" borderId="10" xfId="60" applyBorder="1">
      <alignment/>
      <protection/>
    </xf>
    <xf numFmtId="0" fontId="6" fillId="0" borderId="10" xfId="60" applyFont="1" applyBorder="1">
      <alignment/>
      <protection/>
    </xf>
    <xf numFmtId="0" fontId="21" fillId="0" borderId="11" xfId="60" applyFont="1" applyBorder="1" applyAlignment="1">
      <alignment vertical="center"/>
      <protection/>
    </xf>
    <xf numFmtId="0" fontId="21" fillId="0" borderId="0" xfId="60" applyFont="1" applyAlignment="1">
      <alignment horizontal="left" vertical="center"/>
      <protection/>
    </xf>
    <xf numFmtId="0" fontId="25" fillId="0" borderId="12" xfId="60" applyFont="1" applyBorder="1" applyAlignment="1">
      <alignment vertical="center"/>
      <protection/>
    </xf>
    <xf numFmtId="0" fontId="25" fillId="0" borderId="13" xfId="60" applyFont="1" applyBorder="1" applyAlignment="1">
      <alignment vertical="center"/>
      <protection/>
    </xf>
    <xf numFmtId="0" fontId="24" fillId="22" borderId="12" xfId="60" applyFont="1" applyFill="1" applyBorder="1" applyAlignment="1">
      <alignment vertical="center"/>
      <protection/>
    </xf>
    <xf numFmtId="0" fontId="24" fillId="22" borderId="13" xfId="60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6" fillId="22" borderId="10" xfId="60" applyFont="1" applyFill="1" applyBorder="1" applyAlignment="1">
      <alignment horizontal="center" vertical="center"/>
      <protection/>
    </xf>
    <xf numFmtId="0" fontId="26" fillId="22" borderId="10" xfId="60" applyFont="1" applyFill="1" applyBorder="1" applyAlignment="1">
      <alignment vertical="center"/>
      <protection/>
    </xf>
    <xf numFmtId="0" fontId="26" fillId="22" borderId="12" xfId="60" applyFont="1" applyFill="1" applyBorder="1" applyAlignment="1">
      <alignment vertical="center"/>
      <protection/>
    </xf>
    <xf numFmtId="0" fontId="26" fillId="22" borderId="10" xfId="60" applyFont="1" applyFill="1" applyBorder="1" applyAlignment="1">
      <alignment horizontal="left" vertical="center" wrapText="1"/>
      <protection/>
    </xf>
    <xf numFmtId="0" fontId="22" fillId="0" borderId="10" xfId="60" applyFont="1" applyBorder="1" applyAlignment="1">
      <alignment horizontal="left" vertical="center"/>
      <protection/>
    </xf>
    <xf numFmtId="0" fontId="27" fillId="0" borderId="10" xfId="60" applyFont="1" applyBorder="1" applyAlignment="1">
      <alignment horizontal="center" vertical="center" wrapText="1"/>
      <protection/>
    </xf>
    <xf numFmtId="1" fontId="28" fillId="0" borderId="14" xfId="59" applyNumberFormat="1" applyFont="1" applyFill="1" applyBorder="1" applyAlignment="1">
      <alignment horizontal="center" vertical="center"/>
      <protection/>
    </xf>
    <xf numFmtId="0" fontId="27" fillId="0" borderId="10" xfId="59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left" vertical="center" wrapText="1"/>
    </xf>
    <xf numFmtId="0" fontId="27" fillId="0" borderId="10" xfId="59" applyFont="1" applyBorder="1" applyAlignment="1">
      <alignment horizontal="center" vertical="center" wrapText="1"/>
      <protection/>
    </xf>
    <xf numFmtId="0" fontId="27" fillId="0" borderId="15" xfId="59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171" fontId="28" fillId="0" borderId="10" xfId="0" applyNumberFormat="1" applyFont="1" applyBorder="1" applyAlignment="1">
      <alignment vertical="center"/>
    </xf>
    <xf numFmtId="1" fontId="28" fillId="0" borderId="10" xfId="59" applyNumberFormat="1" applyFont="1" applyFill="1" applyBorder="1" applyAlignment="1">
      <alignment horizontal="center" vertical="center"/>
      <protection/>
    </xf>
    <xf numFmtId="49" fontId="28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Border="1" applyAlignment="1">
      <alignment vertical="center"/>
      <protection/>
    </xf>
    <xf numFmtId="0" fontId="27" fillId="0" borderId="10" xfId="59" applyFont="1" applyBorder="1" applyAlignment="1">
      <alignment vertical="center" wrapText="1"/>
      <protection/>
    </xf>
    <xf numFmtId="171" fontId="28" fillId="0" borderId="10" xfId="59" applyNumberFormat="1" applyFont="1" applyFill="1" applyBorder="1" applyAlignment="1">
      <alignment vertical="center"/>
      <protection/>
    </xf>
    <xf numFmtId="0" fontId="28" fillId="0" borderId="10" xfId="60" applyFont="1" applyBorder="1" applyAlignment="1">
      <alignment horizontal="center"/>
      <protection/>
    </xf>
    <xf numFmtId="0" fontId="28" fillId="0" borderId="10" xfId="0" applyFont="1" applyBorder="1" applyAlignment="1">
      <alignment horizontal="left" vertical="center"/>
    </xf>
    <xf numFmtId="0" fontId="28" fillId="0" borderId="10" xfId="60" applyFont="1" applyBorder="1" applyAlignment="1">
      <alignment horizontal="left" vertical="center"/>
      <protection/>
    </xf>
    <xf numFmtId="0" fontId="28" fillId="0" borderId="10" xfId="60" applyFont="1" applyBorder="1" applyAlignment="1">
      <alignment horizontal="center" vertical="center"/>
      <protection/>
    </xf>
    <xf numFmtId="171" fontId="28" fillId="0" borderId="10" xfId="60" applyNumberFormat="1" applyFont="1" applyBorder="1" applyAlignment="1">
      <alignment vertical="center"/>
      <protection/>
    </xf>
    <xf numFmtId="0" fontId="29" fillId="0" borderId="0" xfId="59" applyFont="1" applyAlignment="1">
      <alignment vertical="center"/>
      <protection/>
    </xf>
    <xf numFmtId="0" fontId="30" fillId="0" borderId="0" xfId="59" applyFont="1" applyBorder="1" applyAlignment="1">
      <alignment vertical="center"/>
      <protection/>
    </xf>
    <xf numFmtId="0" fontId="28" fillId="0" borderId="0" xfId="59" applyFont="1">
      <alignment/>
      <protection/>
    </xf>
    <xf numFmtId="0" fontId="28" fillId="0" borderId="0" xfId="0" applyFont="1" applyAlignment="1">
      <alignment/>
    </xf>
    <xf numFmtId="0" fontId="32" fillId="0" borderId="0" xfId="59" applyFont="1" applyBorder="1" applyAlignment="1">
      <alignment vertical="center"/>
      <protection/>
    </xf>
    <xf numFmtId="0" fontId="28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horizontal="right" vertical="center"/>
      <protection/>
    </xf>
    <xf numFmtId="0" fontId="29" fillId="0" borderId="0" xfId="60" applyFont="1" applyAlignment="1">
      <alignment vertical="center"/>
      <protection/>
    </xf>
    <xf numFmtId="0" fontId="28" fillId="0" borderId="0" xfId="60" applyFont="1" applyAlignment="1">
      <alignment vertical="center"/>
      <protection/>
    </xf>
    <xf numFmtId="0" fontId="28" fillId="0" borderId="0" xfId="60" applyFont="1">
      <alignment/>
      <protection/>
    </xf>
    <xf numFmtId="0" fontId="28" fillId="0" borderId="10" xfId="60" applyFont="1" applyBorder="1" applyAlignment="1">
      <alignment horizontal="center" vertical="center" textRotation="180" wrapText="1"/>
      <protection/>
    </xf>
    <xf numFmtId="0" fontId="28" fillId="0" borderId="0" xfId="0" applyFont="1" applyFill="1" applyAlignment="1">
      <alignment/>
    </xf>
    <xf numFmtId="171" fontId="31" fillId="0" borderId="10" xfId="0" applyNumberFormat="1" applyFont="1" applyBorder="1" applyAlignment="1">
      <alignment vertical="center"/>
    </xf>
    <xf numFmtId="0" fontId="21" fillId="0" borderId="0" xfId="60" applyFont="1" applyAlignment="1">
      <alignment vertical="center"/>
      <protection/>
    </xf>
    <xf numFmtId="0" fontId="6" fillId="0" borderId="0" xfId="60" applyAlignment="1">
      <alignment vertical="center"/>
      <protection/>
    </xf>
    <xf numFmtId="0" fontId="34" fillId="0" borderId="0" xfId="60" applyFont="1" applyAlignment="1">
      <alignment horizontal="left" vertical="center"/>
      <protection/>
    </xf>
    <xf numFmtId="0" fontId="23" fillId="0" borderId="0" xfId="60" applyFont="1">
      <alignment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27" fillId="0" borderId="10" xfId="59" applyFont="1" applyBorder="1" applyAlignment="1">
      <alignment horizontal="center" vertical="center"/>
      <protection/>
    </xf>
    <xf numFmtId="1" fontId="27" fillId="0" borderId="13" xfId="59" applyNumberFormat="1" applyFont="1" applyBorder="1" applyAlignment="1">
      <alignment horizontal="center" vertical="center"/>
      <protection/>
    </xf>
    <xf numFmtId="1" fontId="27" fillId="0" borderId="10" xfId="59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1" fontId="27" fillId="0" borderId="20" xfId="59" applyNumberFormat="1" applyFont="1" applyBorder="1" applyAlignment="1">
      <alignment horizontal="center" vertical="center" wrapText="1"/>
      <protection/>
    </xf>
    <xf numFmtId="1" fontId="27" fillId="0" borderId="21" xfId="59" applyNumberFormat="1" applyFont="1" applyBorder="1" applyAlignment="1">
      <alignment horizontal="center" vertical="center" wrapText="1"/>
      <protection/>
    </xf>
    <xf numFmtId="1" fontId="27" fillId="0" borderId="14" xfId="59" applyNumberFormat="1" applyFont="1" applyBorder="1" applyAlignment="1">
      <alignment horizontal="center" vertical="center" wrapText="1"/>
      <protection/>
    </xf>
    <xf numFmtId="0" fontId="27" fillId="0" borderId="15" xfId="59" applyFont="1" applyBorder="1" applyAlignment="1">
      <alignment horizontal="center" vertical="center"/>
      <protection/>
    </xf>
    <xf numFmtId="0" fontId="27" fillId="0" borderId="13" xfId="59" applyFont="1" applyBorder="1" applyAlignment="1">
      <alignment horizontal="center" vertical="center"/>
      <protection/>
    </xf>
    <xf numFmtId="0" fontId="28" fillId="0" borderId="10" xfId="60" applyFont="1" applyBorder="1" applyAlignment="1">
      <alignment horizontal="center" vertical="center" textRotation="180"/>
      <protection/>
    </xf>
    <xf numFmtId="0" fontId="27" fillId="0" borderId="10" xfId="60" applyFont="1" applyBorder="1" applyAlignment="1">
      <alignment horizontal="center" vertical="center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28" fillId="0" borderId="10" xfId="60" applyFont="1" applyBorder="1" applyAlignment="1">
      <alignment horizontal="center" vertical="center" textRotation="180" wrapText="1"/>
      <protection/>
    </xf>
    <xf numFmtId="0" fontId="28" fillId="0" borderId="10" xfId="60" applyFont="1" applyBorder="1" applyAlignment="1">
      <alignment horizontal="center" vertical="center"/>
      <protection/>
    </xf>
    <xf numFmtId="9" fontId="27" fillId="0" borderId="10" xfId="63" applyFont="1" applyBorder="1" applyAlignment="1">
      <alignment horizontal="center" vertical="center"/>
    </xf>
    <xf numFmtId="1" fontId="27" fillId="0" borderId="10" xfId="59" applyNumberFormat="1" applyFont="1" applyBorder="1" applyAlignment="1">
      <alignment horizontal="center" vertical="center" wrapText="1"/>
      <protection/>
    </xf>
    <xf numFmtId="49" fontId="28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textRotation="180" wrapText="1"/>
    </xf>
    <xf numFmtId="0" fontId="27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 wrapText="1"/>
      <protection/>
    </xf>
    <xf numFmtId="1" fontId="27" fillId="0" borderId="20" xfId="59" applyNumberFormat="1" applyFont="1" applyBorder="1" applyAlignment="1">
      <alignment horizontal="center" vertical="center"/>
      <protection/>
    </xf>
    <xf numFmtId="1" fontId="27" fillId="0" borderId="21" xfId="59" applyNumberFormat="1" applyFont="1" applyBorder="1" applyAlignment="1">
      <alignment horizontal="center" vertical="center"/>
      <protection/>
    </xf>
    <xf numFmtId="1" fontId="27" fillId="0" borderId="14" xfId="59" applyNumberFormat="1" applyFont="1" applyBorder="1" applyAlignment="1">
      <alignment horizontal="center" vertical="center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3" xfId="58"/>
    <cellStyle name="Normalny_Arkusz 1" xfId="59"/>
    <cellStyle name="Normalny_BJST_IV_2006_po korekcie_ver_do_ujednolicenia_ver 20080226" xfId="60"/>
    <cellStyle name="Obliczenia" xfId="61"/>
    <cellStyle name="Followed Hyperlink" xfId="62"/>
    <cellStyle name="Percent" xfId="63"/>
    <cellStyle name="Procentowy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.%20budz.%204%20kw%202015_4%20tabele_201608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tabel"/>
      <sheetName val="Metodologia"/>
      <sheetName val="Tab1"/>
      <sheetName val="Tab2"/>
      <sheetName val="Tab3"/>
      <sheetName val="Tab4"/>
    </sheetNames>
    <sheetDataSet>
      <sheetData sheetId="0">
        <row r="7">
          <cell r="E7" t="str">
            <v>Tabela 2. Dochody ogółem budżetów jst wg stanu na koniec 4 kwartału 2015 roku.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R15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9" sqref="E9"/>
    </sheetView>
  </sheetViews>
  <sheetFormatPr defaultColWidth="9.140625" defaultRowHeight="12.75"/>
  <cols>
    <col min="1" max="2" width="9.140625" style="1" customWidth="1"/>
    <col min="3" max="3" width="13.140625" style="1" bestFit="1" customWidth="1"/>
    <col min="4" max="4" width="13.140625" style="1" customWidth="1"/>
    <col min="5" max="5" width="57.28125" style="1" customWidth="1"/>
    <col min="6" max="6" width="71.7109375" style="1" customWidth="1"/>
    <col min="7" max="7" width="22.28125" style="1" customWidth="1"/>
    <col min="8" max="16" width="9.140625" style="1" customWidth="1"/>
    <col min="17" max="17" width="11.00390625" style="1" customWidth="1"/>
    <col min="18" max="18" width="39.7109375" style="1" customWidth="1"/>
    <col min="19" max="19" width="26.140625" style="1" customWidth="1"/>
    <col min="20" max="16384" width="9.140625" style="1" customWidth="1"/>
  </cols>
  <sheetData>
    <row r="1" ht="12.75">
      <c r="A1" s="10" t="s">
        <v>39</v>
      </c>
    </row>
    <row r="2" ht="12.75">
      <c r="A2" s="11" t="s">
        <v>40</v>
      </c>
    </row>
    <row r="4" spans="2:18" ht="18"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18">
      <c r="C5" s="12" t="s">
        <v>17</v>
      </c>
      <c r="D5" s="12" t="s">
        <v>38</v>
      </c>
      <c r="E5" s="13" t="s">
        <v>18</v>
      </c>
      <c r="F5" s="14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3:18" ht="24">
      <c r="C6" s="12" t="s">
        <v>37</v>
      </c>
      <c r="D6" s="12" t="s">
        <v>26</v>
      </c>
      <c r="E6" s="15" t="str">
        <f>IF(D6="x","Tabela "&amp;COUNTA($D$6:D6)&amp;". "&amp;F6,"NIE DRUKUJ!")</f>
        <v>Tabela 1. Podstawowe informacje o wykonaniu budżetu jst  wg stanu na koniec 4 kwartału 2015 roku.</v>
      </c>
      <c r="F6" s="16" t="str">
        <f>"Podstawowe informacje o wykonaniu budżetu jst  wg stanu na koniec "&amp;kwartal&amp;" kwartału "&amp;rok&amp;" roku."</f>
        <v>Podstawowe informacje o wykonaniu budżetu jst  wg stanu na koniec 4 kwartału 2015 roku.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3:18" ht="24">
      <c r="C7" s="12" t="s">
        <v>35</v>
      </c>
      <c r="D7" s="12" t="s">
        <v>26</v>
      </c>
      <c r="E7" s="15" t="str">
        <f>IF(D7="x","Tabela "&amp;COUNTA($D$6:D7)&amp;". "&amp;F7,"NIE DRUKUJ!")</f>
        <v>Tabela 2. Dochody ogółem budżetów jst wg stanu na koniec 4 kwartału 2015 roku.</v>
      </c>
      <c r="F7" s="16" t="str">
        <f>"Dochody ogółem budżetów jst wg stanu na koniec "&amp;kwartal&amp;" kwartału "&amp;rok&amp;" roku."</f>
        <v>Dochody ogółem budżetów jst wg stanu na koniec 4 kwartału 2015 roku.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3:18" ht="24">
      <c r="C8" s="12" t="s">
        <v>36</v>
      </c>
      <c r="D8" s="12" t="s">
        <v>26</v>
      </c>
      <c r="E8" s="15" t="str">
        <f>IF(D8="x","Tabela "&amp;COUNTA($D$6:D8)&amp;". "&amp;F8,"NIE DRUKUJ!")</f>
        <v>Tabela 3. Wydatki budżetowe jst w układzie art. 236 ufp wg stanu na koniec  4 kwartału 2015 roku.</v>
      </c>
      <c r="F8" s="16" t="str">
        <f>"Wydatki budżetowe jst w układzie art. 236 ufp wg stanu na koniec  "&amp;kwartal&amp;" kwartału "&amp;rok&amp;" roku."</f>
        <v>Wydatki budżetowe jst w układzie art. 236 ufp wg stanu na koniec  4 kwartału 2015 roku.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3:18" ht="24">
      <c r="C9" s="12" t="s">
        <v>51</v>
      </c>
      <c r="D9" s="12" t="s">
        <v>26</v>
      </c>
      <c r="E9" s="15" t="str">
        <f>IF(D9="x","Tabela "&amp;COUNTA($D$6:D9)&amp;". "&amp;F9,"NIE DRUKUJ!")</f>
        <v>Tabela 4. Relacja z art. 242 ufp wg stanu na koniec 4 kwartału 2015 roku.</v>
      </c>
      <c r="F9" s="16" t="str">
        <f>"Relacja z art. 242 ufp wg stanu na koniec "&amp;kwartal&amp;" kwartału "&amp;rok&amp;" roku."</f>
        <v>Relacja z art. 242 ufp wg stanu na koniec 4 kwartału 2015 roku.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1" spans="4:5" ht="12.75">
      <c r="D11" s="3" t="s">
        <v>20</v>
      </c>
      <c r="E11" s="2">
        <f>2015</f>
        <v>2015</v>
      </c>
    </row>
    <row r="12" spans="4:5" ht="12.75">
      <c r="D12" s="3" t="s">
        <v>21</v>
      </c>
      <c r="E12" s="2">
        <f>4</f>
        <v>4</v>
      </c>
    </row>
    <row r="13" spans="4:5" ht="12.75">
      <c r="D13" s="3" t="s">
        <v>23</v>
      </c>
      <c r="E13" s="2" t="str">
        <f>+"May 16 2016 12:00AM"</f>
        <v>May 16 2016 12:00AM</v>
      </c>
    </row>
    <row r="15" ht="12.75">
      <c r="D15" s="1" t="s">
        <v>26</v>
      </c>
    </row>
  </sheetData>
  <sheetProtection/>
  <autoFilter ref="C5:E5"/>
  <dataValidations count="1">
    <dataValidation type="list" allowBlank="1" showInputMessage="1" showErrorMessage="1" sqref="D6:D9">
      <formula1>$D$15:$D$16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8" tint="0.5999900102615356"/>
  </sheetPr>
  <dimension ref="A1:P207"/>
  <sheetViews>
    <sheetView zoomScalePageLayoutView="0" workbookViewId="0" topLeftCell="A1">
      <pane xSplit="4" ySplit="8" topLeftCell="E9" activePane="bottomRight" state="frozen"/>
      <selection pane="topLeft" activeCell="A1" sqref="A1:IV3"/>
      <selection pane="topRight" activeCell="A1" sqref="A1:IV3"/>
      <selection pane="bottomLeft" activeCell="A1" sqref="A1:IV3"/>
      <selection pane="bottomRight" activeCell="A2" sqref="A2"/>
    </sheetView>
  </sheetViews>
  <sheetFormatPr defaultColWidth="9.140625" defaultRowHeight="12.75"/>
  <cols>
    <col min="1" max="1" width="3.7109375" style="40" customWidth="1"/>
    <col min="2" max="2" width="6.28125" style="40" customWidth="1"/>
    <col min="3" max="3" width="4.421875" style="40" customWidth="1"/>
    <col min="4" max="4" width="18.7109375" style="40" customWidth="1"/>
    <col min="5" max="8" width="11.00390625" style="40" bestFit="1" customWidth="1"/>
    <col min="9" max="10" width="10.28125" style="40" bestFit="1" customWidth="1"/>
    <col min="11" max="14" width="9.8515625" style="40" bestFit="1" customWidth="1"/>
    <col min="15" max="15" width="11.00390625" style="40" bestFit="1" customWidth="1"/>
    <col min="16" max="16" width="8.421875" style="40" customWidth="1"/>
    <col min="17" max="17" width="14.28125" style="40" customWidth="1"/>
    <col min="18" max="16384" width="9.140625" style="40" customWidth="1"/>
  </cols>
  <sheetData>
    <row r="1" spans="1:11" ht="13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">
      <c r="A2" s="37" t="str">
        <f>+'Spis tabel'!E6</f>
        <v>Tabela 1. Podstawowe informacje o wykonaniu budżetu jst  wg stanu na koniec 4 kwartału 2015 roku.</v>
      </c>
      <c r="B2" s="38"/>
      <c r="C2" s="38"/>
      <c r="D2" s="38"/>
      <c r="E2" s="38"/>
      <c r="F2" s="38"/>
      <c r="G2" s="38"/>
      <c r="H2" s="42"/>
      <c r="I2" s="42"/>
      <c r="J2" s="42"/>
      <c r="K2" s="43"/>
    </row>
    <row r="3" spans="1:11" ht="13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6" ht="15" customHeight="1">
      <c r="A4" s="60" t="s">
        <v>31</v>
      </c>
      <c r="B4" s="64" t="s">
        <v>255</v>
      </c>
      <c r="C4" s="60" t="s">
        <v>0</v>
      </c>
      <c r="D4" s="59" t="s">
        <v>24</v>
      </c>
      <c r="E4" s="54" t="s">
        <v>41</v>
      </c>
      <c r="F4" s="55"/>
      <c r="G4" s="54" t="s">
        <v>3</v>
      </c>
      <c r="H4" s="55"/>
      <c r="I4" s="54" t="s">
        <v>29</v>
      </c>
      <c r="J4" s="55"/>
      <c r="K4" s="54" t="s">
        <v>30</v>
      </c>
      <c r="L4" s="55"/>
      <c r="M4" s="58" t="s">
        <v>32</v>
      </c>
      <c r="N4" s="58"/>
      <c r="O4" s="61" t="s">
        <v>46</v>
      </c>
      <c r="P4" s="20" t="s">
        <v>47</v>
      </c>
    </row>
    <row r="5" spans="1:16" ht="30.75" customHeight="1">
      <c r="A5" s="60"/>
      <c r="B5" s="65"/>
      <c r="C5" s="60"/>
      <c r="D5" s="59"/>
      <c r="E5" s="56"/>
      <c r="F5" s="57"/>
      <c r="G5" s="56"/>
      <c r="H5" s="57"/>
      <c r="I5" s="56"/>
      <c r="J5" s="57"/>
      <c r="K5" s="56"/>
      <c r="L5" s="57"/>
      <c r="M5" s="58"/>
      <c r="N5" s="58"/>
      <c r="O5" s="61"/>
      <c r="P5" s="20" t="s">
        <v>252</v>
      </c>
    </row>
    <row r="6" spans="1:16" ht="15" customHeight="1">
      <c r="A6" s="60"/>
      <c r="B6" s="65"/>
      <c r="C6" s="60"/>
      <c r="D6" s="59"/>
      <c r="E6" s="21" t="s">
        <v>1</v>
      </c>
      <c r="F6" s="21" t="s">
        <v>2</v>
      </c>
      <c r="G6" s="22" t="s">
        <v>1</v>
      </c>
      <c r="H6" s="22" t="s">
        <v>2</v>
      </c>
      <c r="I6" s="22" t="s">
        <v>1</v>
      </c>
      <c r="J6" s="22" t="s">
        <v>2</v>
      </c>
      <c r="K6" s="22" t="s">
        <v>1</v>
      </c>
      <c r="L6" s="22" t="s">
        <v>2</v>
      </c>
      <c r="M6" s="21" t="s">
        <v>1</v>
      </c>
      <c r="N6" s="21" t="s">
        <v>2</v>
      </c>
      <c r="O6" s="62" t="s">
        <v>48</v>
      </c>
      <c r="P6" s="63"/>
    </row>
    <row r="7" spans="1:16" ht="12.75" customHeight="1">
      <c r="A7" s="60"/>
      <c r="B7" s="66"/>
      <c r="C7" s="60"/>
      <c r="D7" s="59"/>
      <c r="E7" s="21" t="s">
        <v>4</v>
      </c>
      <c r="F7" s="21" t="s">
        <v>4</v>
      </c>
      <c r="G7" s="22" t="s">
        <v>4</v>
      </c>
      <c r="H7" s="22" t="s">
        <v>4</v>
      </c>
      <c r="I7" s="67" t="s">
        <v>4</v>
      </c>
      <c r="J7" s="68"/>
      <c r="K7" s="67" t="s">
        <v>4</v>
      </c>
      <c r="L7" s="68"/>
      <c r="M7" s="58" t="s">
        <v>4</v>
      </c>
      <c r="N7" s="58"/>
      <c r="O7" s="58" t="s">
        <v>4</v>
      </c>
      <c r="P7" s="58"/>
    </row>
    <row r="8" spans="1:16" ht="13.5">
      <c r="A8" s="18">
        <v>1</v>
      </c>
      <c r="B8" s="18">
        <f aca="true" t="shared" si="0" ref="B8:P8">+A8+1</f>
        <v>2</v>
      </c>
      <c r="C8" s="18">
        <v>3</v>
      </c>
      <c r="D8" s="18">
        <v>4</v>
      </c>
      <c r="E8" s="18">
        <f t="shared" si="0"/>
        <v>5</v>
      </c>
      <c r="F8" s="18">
        <f t="shared" si="0"/>
        <v>6</v>
      </c>
      <c r="G8" s="18">
        <f t="shared" si="0"/>
        <v>7</v>
      </c>
      <c r="H8" s="18">
        <f t="shared" si="0"/>
        <v>8</v>
      </c>
      <c r="I8" s="18">
        <f t="shared" si="0"/>
        <v>9</v>
      </c>
      <c r="J8" s="18">
        <f t="shared" si="0"/>
        <v>10</v>
      </c>
      <c r="K8" s="18">
        <f t="shared" si="0"/>
        <v>11</v>
      </c>
      <c r="L8" s="18">
        <f t="shared" si="0"/>
        <v>12</v>
      </c>
      <c r="M8" s="18">
        <f t="shared" si="0"/>
        <v>13</v>
      </c>
      <c r="N8" s="18">
        <f t="shared" si="0"/>
        <v>14</v>
      </c>
      <c r="O8" s="18">
        <f t="shared" si="0"/>
        <v>15</v>
      </c>
      <c r="P8" s="18">
        <f t="shared" si="0"/>
        <v>16</v>
      </c>
    </row>
    <row r="9" spans="1:16" ht="13.5">
      <c r="A9" s="24" t="s">
        <v>63</v>
      </c>
      <c r="B9" s="24">
        <v>1001011</v>
      </c>
      <c r="C9" s="24">
        <v>1</v>
      </c>
      <c r="D9" s="33" t="s">
        <v>64</v>
      </c>
      <c r="E9" s="25">
        <v>181681569.42</v>
      </c>
      <c r="F9" s="25">
        <v>184348148.67</v>
      </c>
      <c r="G9" s="25">
        <v>186977397.59</v>
      </c>
      <c r="H9" s="25">
        <v>182333382.94</v>
      </c>
      <c r="I9" s="25">
        <f>+E9-G9</f>
        <v>-5295828.170000017</v>
      </c>
      <c r="J9" s="25">
        <f>+F9-H9</f>
        <v>2014765.7299999893</v>
      </c>
      <c r="K9" s="25">
        <v>17395828.17</v>
      </c>
      <c r="L9" s="25">
        <v>17395828.17</v>
      </c>
      <c r="M9" s="25">
        <v>12100000</v>
      </c>
      <c r="N9" s="25">
        <v>12100000</v>
      </c>
      <c r="O9" s="25">
        <v>54039871.16</v>
      </c>
      <c r="P9" s="25">
        <v>0</v>
      </c>
    </row>
    <row r="10" spans="1:16" ht="13.5">
      <c r="A10" s="24" t="s">
        <v>63</v>
      </c>
      <c r="B10" s="24">
        <v>1001022</v>
      </c>
      <c r="C10" s="24">
        <v>2</v>
      </c>
      <c r="D10" s="33" t="s">
        <v>64</v>
      </c>
      <c r="E10" s="25">
        <v>40410534.99</v>
      </c>
      <c r="F10" s="25">
        <v>39624628.51</v>
      </c>
      <c r="G10" s="25">
        <v>43257346.74</v>
      </c>
      <c r="H10" s="25">
        <v>40392747.61</v>
      </c>
      <c r="I10" s="25">
        <f aca="true" t="shared" si="1" ref="I10:I73">+E10-G10</f>
        <v>-2846811.75</v>
      </c>
      <c r="J10" s="25">
        <f aca="true" t="shared" si="2" ref="J10:J73">+F10-H10</f>
        <v>-768119.1000000015</v>
      </c>
      <c r="K10" s="25">
        <v>4197381.75</v>
      </c>
      <c r="L10" s="25">
        <v>2658254.65</v>
      </c>
      <c r="M10" s="25">
        <v>1350570</v>
      </c>
      <c r="N10" s="25">
        <v>1330029.4</v>
      </c>
      <c r="O10" s="25">
        <v>15376084</v>
      </c>
      <c r="P10" s="25">
        <v>0</v>
      </c>
    </row>
    <row r="11" spans="1:16" ht="13.5">
      <c r="A11" s="24" t="s">
        <v>63</v>
      </c>
      <c r="B11" s="24">
        <v>1001032</v>
      </c>
      <c r="C11" s="24">
        <v>2</v>
      </c>
      <c r="D11" s="33" t="s">
        <v>65</v>
      </c>
      <c r="E11" s="25">
        <v>17816622.55</v>
      </c>
      <c r="F11" s="25">
        <v>17683601.2</v>
      </c>
      <c r="G11" s="25">
        <v>17351905.06</v>
      </c>
      <c r="H11" s="25">
        <v>16562967.73</v>
      </c>
      <c r="I11" s="25">
        <f t="shared" si="1"/>
        <v>464717.4900000021</v>
      </c>
      <c r="J11" s="25">
        <f t="shared" si="2"/>
        <v>1120633.4699999988</v>
      </c>
      <c r="K11" s="25">
        <v>2537132.51</v>
      </c>
      <c r="L11" s="25">
        <v>2294100.51</v>
      </c>
      <c r="M11" s="25">
        <v>3001850</v>
      </c>
      <c r="N11" s="25">
        <v>3001850</v>
      </c>
      <c r="O11" s="25">
        <v>6452968</v>
      </c>
      <c r="P11" s="25">
        <v>0</v>
      </c>
    </row>
    <row r="12" spans="1:16" ht="13.5">
      <c r="A12" s="24" t="s">
        <v>63</v>
      </c>
      <c r="B12" s="24">
        <v>1001042</v>
      </c>
      <c r="C12" s="24">
        <v>2</v>
      </c>
      <c r="D12" s="33" t="s">
        <v>66</v>
      </c>
      <c r="E12" s="25">
        <v>274070797.67</v>
      </c>
      <c r="F12" s="25">
        <v>269999658.73</v>
      </c>
      <c r="G12" s="25">
        <v>298117366.89</v>
      </c>
      <c r="H12" s="25">
        <v>265313880.5</v>
      </c>
      <c r="I12" s="25">
        <f t="shared" si="1"/>
        <v>-24046569.21999997</v>
      </c>
      <c r="J12" s="25">
        <f t="shared" si="2"/>
        <v>4685778.230000019</v>
      </c>
      <c r="K12" s="25">
        <v>526393906</v>
      </c>
      <c r="L12" s="25">
        <v>526393906</v>
      </c>
      <c r="M12" s="25">
        <v>502347336.78</v>
      </c>
      <c r="N12" s="25">
        <v>501771019.54</v>
      </c>
      <c r="O12" s="25">
        <v>0</v>
      </c>
      <c r="P12" s="25">
        <v>0</v>
      </c>
    </row>
    <row r="13" spans="1:16" ht="13.5">
      <c r="A13" s="24" t="s">
        <v>63</v>
      </c>
      <c r="B13" s="24">
        <v>1001052</v>
      </c>
      <c r="C13" s="24">
        <v>2</v>
      </c>
      <c r="D13" s="33" t="s">
        <v>67</v>
      </c>
      <c r="E13" s="25">
        <v>13559484.54</v>
      </c>
      <c r="F13" s="25">
        <v>13709826.86</v>
      </c>
      <c r="G13" s="25">
        <v>15489382.47</v>
      </c>
      <c r="H13" s="25">
        <v>14935016.89</v>
      </c>
      <c r="I13" s="25">
        <f t="shared" si="1"/>
        <v>-1929897.9300000016</v>
      </c>
      <c r="J13" s="25">
        <f t="shared" si="2"/>
        <v>-1225190.0300000012</v>
      </c>
      <c r="K13" s="25">
        <v>1996751.13</v>
      </c>
      <c r="L13" s="25">
        <v>2267393.7</v>
      </c>
      <c r="M13" s="25">
        <v>66853.2</v>
      </c>
      <c r="N13" s="25">
        <v>66853.2</v>
      </c>
      <c r="O13" s="25">
        <v>33426.6</v>
      </c>
      <c r="P13" s="25">
        <v>0</v>
      </c>
    </row>
    <row r="14" spans="1:16" ht="13.5">
      <c r="A14" s="24" t="s">
        <v>63</v>
      </c>
      <c r="B14" s="24">
        <v>1001062</v>
      </c>
      <c r="C14" s="24">
        <v>2</v>
      </c>
      <c r="D14" s="33" t="s">
        <v>68</v>
      </c>
      <c r="E14" s="25">
        <v>16145626.89</v>
      </c>
      <c r="F14" s="25">
        <v>16094439.47</v>
      </c>
      <c r="G14" s="25">
        <v>16515626.89</v>
      </c>
      <c r="H14" s="25">
        <v>16040097.89</v>
      </c>
      <c r="I14" s="25">
        <f t="shared" si="1"/>
        <v>-370000</v>
      </c>
      <c r="J14" s="25">
        <f t="shared" si="2"/>
        <v>54341.580000000075</v>
      </c>
      <c r="K14" s="25">
        <v>625000</v>
      </c>
      <c r="L14" s="25">
        <v>1366598.73</v>
      </c>
      <c r="M14" s="25">
        <v>255000</v>
      </c>
      <c r="N14" s="25">
        <v>255000</v>
      </c>
      <c r="O14" s="25">
        <v>5052644.24</v>
      </c>
      <c r="P14" s="25">
        <v>138644.24</v>
      </c>
    </row>
    <row r="15" spans="1:16" ht="13.5">
      <c r="A15" s="24" t="s">
        <v>63</v>
      </c>
      <c r="B15" s="24">
        <v>1001072</v>
      </c>
      <c r="C15" s="24">
        <v>2</v>
      </c>
      <c r="D15" s="33" t="s">
        <v>69</v>
      </c>
      <c r="E15" s="25">
        <v>45764631.59</v>
      </c>
      <c r="F15" s="25">
        <v>45362847.53</v>
      </c>
      <c r="G15" s="25">
        <v>54444313.14</v>
      </c>
      <c r="H15" s="25">
        <v>48148011.18</v>
      </c>
      <c r="I15" s="25">
        <f t="shared" si="1"/>
        <v>-8679681.549999997</v>
      </c>
      <c r="J15" s="25">
        <f t="shared" si="2"/>
        <v>-2785163.6499999985</v>
      </c>
      <c r="K15" s="25">
        <v>8687830.55</v>
      </c>
      <c r="L15" s="25">
        <v>5626341.17</v>
      </c>
      <c r="M15" s="25">
        <v>8149</v>
      </c>
      <c r="N15" s="25">
        <v>8149</v>
      </c>
      <c r="O15" s="25">
        <v>65192</v>
      </c>
      <c r="P15" s="25">
        <v>0</v>
      </c>
    </row>
    <row r="16" spans="1:16" ht="13.5">
      <c r="A16" s="24" t="s">
        <v>63</v>
      </c>
      <c r="B16" s="24">
        <v>1001083</v>
      </c>
      <c r="C16" s="24">
        <v>3</v>
      </c>
      <c r="D16" s="33" t="s">
        <v>70</v>
      </c>
      <c r="E16" s="25">
        <v>45877293.46</v>
      </c>
      <c r="F16" s="25">
        <v>45768142.91</v>
      </c>
      <c r="G16" s="25">
        <v>48390382.05</v>
      </c>
      <c r="H16" s="25">
        <v>45049711.14</v>
      </c>
      <c r="I16" s="25">
        <f t="shared" si="1"/>
        <v>-2513088.589999996</v>
      </c>
      <c r="J16" s="25">
        <f t="shared" si="2"/>
        <v>718431.7699999958</v>
      </c>
      <c r="K16" s="25">
        <v>3192442.84</v>
      </c>
      <c r="L16" s="25">
        <v>4399770.73</v>
      </c>
      <c r="M16" s="25">
        <v>679354.25</v>
      </c>
      <c r="N16" s="25">
        <v>679354.25</v>
      </c>
      <c r="O16" s="25">
        <v>22134664</v>
      </c>
      <c r="P16" s="25">
        <v>0</v>
      </c>
    </row>
    <row r="17" spans="1:16" ht="13.5">
      <c r="A17" s="24" t="s">
        <v>63</v>
      </c>
      <c r="B17" s="24">
        <v>1002011</v>
      </c>
      <c r="C17" s="24">
        <v>1</v>
      </c>
      <c r="D17" s="33" t="s">
        <v>71</v>
      </c>
      <c r="E17" s="25">
        <v>166844265.15</v>
      </c>
      <c r="F17" s="25">
        <v>157123390.55</v>
      </c>
      <c r="G17" s="25">
        <v>172786281.15</v>
      </c>
      <c r="H17" s="25">
        <v>158782132.14</v>
      </c>
      <c r="I17" s="25">
        <f t="shared" si="1"/>
        <v>-5942016</v>
      </c>
      <c r="J17" s="25">
        <f t="shared" si="2"/>
        <v>-1658741.5899999738</v>
      </c>
      <c r="K17" s="25">
        <v>13086869</v>
      </c>
      <c r="L17" s="25">
        <v>12526346.52</v>
      </c>
      <c r="M17" s="25">
        <v>7144853</v>
      </c>
      <c r="N17" s="25">
        <v>6881448.25</v>
      </c>
      <c r="O17" s="25">
        <v>49147040.37</v>
      </c>
      <c r="P17" s="25">
        <v>0</v>
      </c>
    </row>
    <row r="18" spans="1:16" ht="13.5">
      <c r="A18" s="24" t="s">
        <v>63</v>
      </c>
      <c r="B18" s="24">
        <v>1002022</v>
      </c>
      <c r="C18" s="24">
        <v>2</v>
      </c>
      <c r="D18" s="33" t="s">
        <v>72</v>
      </c>
      <c r="E18" s="25">
        <v>14169546.45</v>
      </c>
      <c r="F18" s="25">
        <v>14095206.57</v>
      </c>
      <c r="G18" s="25">
        <v>14308746.45</v>
      </c>
      <c r="H18" s="25">
        <v>12938776.86</v>
      </c>
      <c r="I18" s="25">
        <f t="shared" si="1"/>
        <v>-139200</v>
      </c>
      <c r="J18" s="25">
        <f t="shared" si="2"/>
        <v>1156429.710000001</v>
      </c>
      <c r="K18" s="25">
        <v>139200</v>
      </c>
      <c r="L18" s="25">
        <v>1902936.73</v>
      </c>
      <c r="M18" s="25">
        <v>0</v>
      </c>
      <c r="N18" s="25">
        <v>0</v>
      </c>
      <c r="O18" s="25">
        <v>0</v>
      </c>
      <c r="P18" s="25">
        <v>0</v>
      </c>
    </row>
    <row r="19" spans="1:16" ht="13.5">
      <c r="A19" s="24" t="s">
        <v>63</v>
      </c>
      <c r="B19" s="24">
        <v>1002032</v>
      </c>
      <c r="C19" s="24">
        <v>2</v>
      </c>
      <c r="D19" s="33" t="s">
        <v>73</v>
      </c>
      <c r="E19" s="25">
        <v>9166690.7</v>
      </c>
      <c r="F19" s="25">
        <v>9145681.95</v>
      </c>
      <c r="G19" s="25">
        <v>9769828.52</v>
      </c>
      <c r="H19" s="25">
        <v>9257421.06</v>
      </c>
      <c r="I19" s="25">
        <f t="shared" si="1"/>
        <v>-603137.8200000003</v>
      </c>
      <c r="J19" s="25">
        <f t="shared" si="2"/>
        <v>-111739.11000000127</v>
      </c>
      <c r="K19" s="25">
        <v>839422.82</v>
      </c>
      <c r="L19" s="25">
        <v>396936.82</v>
      </c>
      <c r="M19" s="25">
        <v>236285</v>
      </c>
      <c r="N19" s="25">
        <v>236285</v>
      </c>
      <c r="O19" s="25">
        <v>1283506</v>
      </c>
      <c r="P19" s="25">
        <v>0</v>
      </c>
    </row>
    <row r="20" spans="1:16" ht="13.5">
      <c r="A20" s="24" t="s">
        <v>63</v>
      </c>
      <c r="B20" s="24">
        <v>1002043</v>
      </c>
      <c r="C20" s="24">
        <v>3</v>
      </c>
      <c r="D20" s="33" t="s">
        <v>74</v>
      </c>
      <c r="E20" s="25">
        <v>27592283.26</v>
      </c>
      <c r="F20" s="25">
        <v>29113307.4</v>
      </c>
      <c r="G20" s="25">
        <v>27831757.72</v>
      </c>
      <c r="H20" s="25">
        <v>26587714.99</v>
      </c>
      <c r="I20" s="25">
        <f t="shared" si="1"/>
        <v>-239474.45999999717</v>
      </c>
      <c r="J20" s="25">
        <f t="shared" si="2"/>
        <v>2525592.41</v>
      </c>
      <c r="K20" s="25">
        <v>1161845.3</v>
      </c>
      <c r="L20" s="25">
        <v>1161845.3</v>
      </c>
      <c r="M20" s="25">
        <v>922370.84</v>
      </c>
      <c r="N20" s="25">
        <v>922370.84</v>
      </c>
      <c r="O20" s="25">
        <v>5598735.25</v>
      </c>
      <c r="P20" s="25">
        <v>0</v>
      </c>
    </row>
    <row r="21" spans="1:16" ht="13.5">
      <c r="A21" s="24" t="s">
        <v>63</v>
      </c>
      <c r="B21" s="24">
        <v>1002052</v>
      </c>
      <c r="C21" s="24">
        <v>2</v>
      </c>
      <c r="D21" s="33" t="s">
        <v>75</v>
      </c>
      <c r="E21" s="25">
        <v>13644773.63</v>
      </c>
      <c r="F21" s="25">
        <v>13621655.7</v>
      </c>
      <c r="G21" s="25">
        <v>14710878.49</v>
      </c>
      <c r="H21" s="25">
        <v>14286157.37</v>
      </c>
      <c r="I21" s="25">
        <f t="shared" si="1"/>
        <v>-1066104.8599999994</v>
      </c>
      <c r="J21" s="25">
        <f t="shared" si="2"/>
        <v>-664501.6699999999</v>
      </c>
      <c r="K21" s="25">
        <v>1235284.46</v>
      </c>
      <c r="L21" s="25">
        <v>972259.46</v>
      </c>
      <c r="M21" s="25">
        <v>169179.6</v>
      </c>
      <c r="N21" s="25">
        <v>169179.6</v>
      </c>
      <c r="O21" s="25">
        <v>242600</v>
      </c>
      <c r="P21" s="25">
        <v>0</v>
      </c>
    </row>
    <row r="22" spans="1:16" ht="13.5">
      <c r="A22" s="24" t="s">
        <v>63</v>
      </c>
      <c r="B22" s="24">
        <v>1002062</v>
      </c>
      <c r="C22" s="24">
        <v>2</v>
      </c>
      <c r="D22" s="33" t="s">
        <v>71</v>
      </c>
      <c r="E22" s="25">
        <v>24019112.9</v>
      </c>
      <c r="F22" s="25">
        <v>23915541.92</v>
      </c>
      <c r="G22" s="25">
        <v>24931691.38</v>
      </c>
      <c r="H22" s="25">
        <v>23728330.5</v>
      </c>
      <c r="I22" s="25">
        <f t="shared" si="1"/>
        <v>-912578.4800000004</v>
      </c>
      <c r="J22" s="25">
        <f t="shared" si="2"/>
        <v>187211.4200000018</v>
      </c>
      <c r="K22" s="25">
        <v>1697178.48</v>
      </c>
      <c r="L22" s="25">
        <v>1307178.48</v>
      </c>
      <c r="M22" s="25">
        <v>784600</v>
      </c>
      <c r="N22" s="25">
        <v>784371.34</v>
      </c>
      <c r="O22" s="25">
        <v>2575336.18</v>
      </c>
      <c r="P22" s="25">
        <v>0</v>
      </c>
    </row>
    <row r="23" spans="1:16" ht="13.5">
      <c r="A23" s="24" t="s">
        <v>63</v>
      </c>
      <c r="B23" s="24">
        <v>1002072</v>
      </c>
      <c r="C23" s="24">
        <v>2</v>
      </c>
      <c r="D23" s="33" t="s">
        <v>76</v>
      </c>
      <c r="E23" s="25">
        <v>8149177.83</v>
      </c>
      <c r="F23" s="25">
        <v>7703609.46</v>
      </c>
      <c r="G23" s="25">
        <v>8137006.85</v>
      </c>
      <c r="H23" s="25">
        <v>7545419.64</v>
      </c>
      <c r="I23" s="25">
        <f t="shared" si="1"/>
        <v>12170.980000000447</v>
      </c>
      <c r="J23" s="25">
        <f t="shared" si="2"/>
        <v>158189.8200000003</v>
      </c>
      <c r="K23" s="25">
        <v>356641.02</v>
      </c>
      <c r="L23" s="25">
        <v>342282.02</v>
      </c>
      <c r="M23" s="25">
        <v>368812</v>
      </c>
      <c r="N23" s="25">
        <v>368812</v>
      </c>
      <c r="O23" s="25">
        <v>726084</v>
      </c>
      <c r="P23" s="25">
        <v>0</v>
      </c>
    </row>
    <row r="24" spans="1:16" ht="13.5">
      <c r="A24" s="24" t="s">
        <v>63</v>
      </c>
      <c r="B24" s="24">
        <v>1002082</v>
      </c>
      <c r="C24" s="24">
        <v>2</v>
      </c>
      <c r="D24" s="33" t="s">
        <v>77</v>
      </c>
      <c r="E24" s="25">
        <v>17015477.89</v>
      </c>
      <c r="F24" s="25">
        <v>16427828.37</v>
      </c>
      <c r="G24" s="25">
        <v>16446993.89</v>
      </c>
      <c r="H24" s="25">
        <v>15418618.41</v>
      </c>
      <c r="I24" s="25">
        <f t="shared" si="1"/>
        <v>568484</v>
      </c>
      <c r="J24" s="25">
        <f t="shared" si="2"/>
        <v>1009209.959999999</v>
      </c>
      <c r="K24" s="25">
        <v>1568487</v>
      </c>
      <c r="L24" s="25">
        <v>1218197.88</v>
      </c>
      <c r="M24" s="25">
        <v>2136971</v>
      </c>
      <c r="N24" s="25">
        <v>2101057.45</v>
      </c>
      <c r="O24" s="25">
        <v>3533686.81</v>
      </c>
      <c r="P24" s="25">
        <v>0</v>
      </c>
    </row>
    <row r="25" spans="1:16" ht="13.5">
      <c r="A25" s="24" t="s">
        <v>63</v>
      </c>
      <c r="B25" s="24">
        <v>1002092</v>
      </c>
      <c r="C25" s="24">
        <v>2</v>
      </c>
      <c r="D25" s="33" t="s">
        <v>78</v>
      </c>
      <c r="E25" s="25">
        <v>8753839.36</v>
      </c>
      <c r="F25" s="25">
        <v>8321040.62</v>
      </c>
      <c r="G25" s="25">
        <v>9278416.71</v>
      </c>
      <c r="H25" s="25">
        <v>8702768.91</v>
      </c>
      <c r="I25" s="25">
        <f t="shared" si="1"/>
        <v>-524577.3500000015</v>
      </c>
      <c r="J25" s="25">
        <f t="shared" si="2"/>
        <v>-381728.29000000004</v>
      </c>
      <c r="K25" s="25">
        <v>906244.82</v>
      </c>
      <c r="L25" s="25">
        <v>966860.25</v>
      </c>
      <c r="M25" s="25">
        <v>381667.47</v>
      </c>
      <c r="N25" s="25">
        <v>381667.47</v>
      </c>
      <c r="O25" s="25">
        <v>1760598.26</v>
      </c>
      <c r="P25" s="25">
        <v>0</v>
      </c>
    </row>
    <row r="26" spans="1:16" ht="13.5">
      <c r="A26" s="24" t="s">
        <v>63</v>
      </c>
      <c r="B26" s="24">
        <v>1002102</v>
      </c>
      <c r="C26" s="24">
        <v>2</v>
      </c>
      <c r="D26" s="33" t="s">
        <v>79</v>
      </c>
      <c r="E26" s="25">
        <v>11804146.07</v>
      </c>
      <c r="F26" s="25">
        <v>11723262.99</v>
      </c>
      <c r="G26" s="25">
        <v>12581146.07</v>
      </c>
      <c r="H26" s="25">
        <v>11547271.45</v>
      </c>
      <c r="I26" s="25">
        <f t="shared" si="1"/>
        <v>-777000</v>
      </c>
      <c r="J26" s="25">
        <f t="shared" si="2"/>
        <v>175991.54000000097</v>
      </c>
      <c r="K26" s="25">
        <v>1070420</v>
      </c>
      <c r="L26" s="25">
        <v>1070420</v>
      </c>
      <c r="M26" s="25">
        <v>293420</v>
      </c>
      <c r="N26" s="25">
        <v>293420</v>
      </c>
      <c r="O26" s="25">
        <v>1780209</v>
      </c>
      <c r="P26" s="25">
        <v>0</v>
      </c>
    </row>
    <row r="27" spans="1:16" ht="13.5">
      <c r="A27" s="24" t="s">
        <v>63</v>
      </c>
      <c r="B27" s="24">
        <v>1002113</v>
      </c>
      <c r="C27" s="24">
        <v>3</v>
      </c>
      <c r="D27" s="33" t="s">
        <v>80</v>
      </c>
      <c r="E27" s="25">
        <v>34617776.87</v>
      </c>
      <c r="F27" s="25">
        <v>33828338.88</v>
      </c>
      <c r="G27" s="25">
        <v>35821291.58</v>
      </c>
      <c r="H27" s="25">
        <v>33823310.31</v>
      </c>
      <c r="I27" s="25">
        <f t="shared" si="1"/>
        <v>-1203514.710000001</v>
      </c>
      <c r="J27" s="25">
        <f t="shared" si="2"/>
        <v>5028.570000000298</v>
      </c>
      <c r="K27" s="25">
        <v>2221772.71</v>
      </c>
      <c r="L27" s="25">
        <v>2621772.59</v>
      </c>
      <c r="M27" s="25">
        <v>1018258</v>
      </c>
      <c r="N27" s="25">
        <v>1018258</v>
      </c>
      <c r="O27" s="25">
        <v>7764799</v>
      </c>
      <c r="P27" s="25">
        <v>0</v>
      </c>
    </row>
    <row r="28" spans="1:16" ht="13.5">
      <c r="A28" s="24" t="s">
        <v>63</v>
      </c>
      <c r="B28" s="24">
        <v>1003012</v>
      </c>
      <c r="C28" s="24">
        <v>2</v>
      </c>
      <c r="D28" s="33" t="s">
        <v>81</v>
      </c>
      <c r="E28" s="25">
        <v>20520933.61</v>
      </c>
      <c r="F28" s="25">
        <v>20148134.21</v>
      </c>
      <c r="G28" s="25">
        <v>20427358.61</v>
      </c>
      <c r="H28" s="25">
        <v>18943023.99</v>
      </c>
      <c r="I28" s="25">
        <f t="shared" si="1"/>
        <v>93575</v>
      </c>
      <c r="J28" s="25">
        <f t="shared" si="2"/>
        <v>1205110.2200000025</v>
      </c>
      <c r="K28" s="25">
        <v>326495</v>
      </c>
      <c r="L28" s="25">
        <v>1652613.06</v>
      </c>
      <c r="M28" s="25">
        <v>420070</v>
      </c>
      <c r="N28" s="25">
        <v>420070</v>
      </c>
      <c r="O28" s="25">
        <v>600100</v>
      </c>
      <c r="P28" s="25">
        <v>0</v>
      </c>
    </row>
    <row r="29" spans="1:16" ht="13.5">
      <c r="A29" s="24" t="s">
        <v>63</v>
      </c>
      <c r="B29" s="24">
        <v>1003023</v>
      </c>
      <c r="C29" s="24">
        <v>3</v>
      </c>
      <c r="D29" s="33" t="s">
        <v>82</v>
      </c>
      <c r="E29" s="25">
        <v>77248682.71</v>
      </c>
      <c r="F29" s="25">
        <v>80147681.71</v>
      </c>
      <c r="G29" s="25">
        <v>78129755</v>
      </c>
      <c r="H29" s="25">
        <v>75809582.04</v>
      </c>
      <c r="I29" s="25">
        <f t="shared" si="1"/>
        <v>-881072.2900000066</v>
      </c>
      <c r="J29" s="25">
        <f t="shared" si="2"/>
        <v>4338099.669999987</v>
      </c>
      <c r="K29" s="25">
        <v>4459220.51</v>
      </c>
      <c r="L29" s="25">
        <v>4519891.24</v>
      </c>
      <c r="M29" s="25">
        <v>3578148.22</v>
      </c>
      <c r="N29" s="25">
        <v>3578148.22</v>
      </c>
      <c r="O29" s="25">
        <v>16020216</v>
      </c>
      <c r="P29" s="25">
        <v>0</v>
      </c>
    </row>
    <row r="30" spans="1:16" ht="13.5">
      <c r="A30" s="24" t="s">
        <v>63</v>
      </c>
      <c r="B30" s="24">
        <v>1003032</v>
      </c>
      <c r="C30" s="24">
        <v>2</v>
      </c>
      <c r="D30" s="33" t="s">
        <v>83</v>
      </c>
      <c r="E30" s="25">
        <v>20201160.56</v>
      </c>
      <c r="F30" s="25">
        <v>20104855.52</v>
      </c>
      <c r="G30" s="25">
        <v>20464280.56</v>
      </c>
      <c r="H30" s="25">
        <v>20057231.38</v>
      </c>
      <c r="I30" s="25">
        <f t="shared" si="1"/>
        <v>-263120</v>
      </c>
      <c r="J30" s="25">
        <f t="shared" si="2"/>
        <v>47624.140000000596</v>
      </c>
      <c r="K30" s="25">
        <v>984620</v>
      </c>
      <c r="L30" s="25">
        <v>974899.4</v>
      </c>
      <c r="M30" s="25">
        <v>721500</v>
      </c>
      <c r="N30" s="25">
        <v>721500</v>
      </c>
      <c r="O30" s="25">
        <v>2320362</v>
      </c>
      <c r="P30" s="25">
        <v>0</v>
      </c>
    </row>
    <row r="31" spans="1:16" ht="13.5">
      <c r="A31" s="24" t="s">
        <v>63</v>
      </c>
      <c r="B31" s="24">
        <v>1003042</v>
      </c>
      <c r="C31" s="24">
        <v>2</v>
      </c>
      <c r="D31" s="33" t="s">
        <v>84</v>
      </c>
      <c r="E31" s="25">
        <v>24266824.32</v>
      </c>
      <c r="F31" s="25">
        <v>23778633.41</v>
      </c>
      <c r="G31" s="25">
        <v>24266824.32</v>
      </c>
      <c r="H31" s="25">
        <v>22191063.16</v>
      </c>
      <c r="I31" s="25">
        <f t="shared" si="1"/>
        <v>0</v>
      </c>
      <c r="J31" s="25">
        <f t="shared" si="2"/>
        <v>1587570.25</v>
      </c>
      <c r="K31" s="25">
        <v>1000000</v>
      </c>
      <c r="L31" s="25">
        <v>1448880.01</v>
      </c>
      <c r="M31" s="25">
        <v>1000000</v>
      </c>
      <c r="N31" s="25">
        <v>1000000</v>
      </c>
      <c r="O31" s="25">
        <v>5496815.29</v>
      </c>
      <c r="P31" s="25">
        <v>0</v>
      </c>
    </row>
    <row r="32" spans="1:16" ht="13.5">
      <c r="A32" s="24" t="s">
        <v>63</v>
      </c>
      <c r="B32" s="24">
        <v>1003052</v>
      </c>
      <c r="C32" s="24">
        <v>2</v>
      </c>
      <c r="D32" s="33" t="s">
        <v>85</v>
      </c>
      <c r="E32" s="25">
        <v>10325343.59</v>
      </c>
      <c r="F32" s="25">
        <v>10366042.61</v>
      </c>
      <c r="G32" s="25">
        <v>10680243.59</v>
      </c>
      <c r="H32" s="25">
        <v>10039167.72</v>
      </c>
      <c r="I32" s="25">
        <f t="shared" si="1"/>
        <v>-354900</v>
      </c>
      <c r="J32" s="25">
        <f t="shared" si="2"/>
        <v>326874.88999999873</v>
      </c>
      <c r="K32" s="25">
        <v>617800</v>
      </c>
      <c r="L32" s="25">
        <v>216618.96</v>
      </c>
      <c r="M32" s="25">
        <v>262900</v>
      </c>
      <c r="N32" s="25">
        <v>262872</v>
      </c>
      <c r="O32" s="25">
        <v>450736</v>
      </c>
      <c r="P32" s="25">
        <v>0</v>
      </c>
    </row>
    <row r="33" spans="1:16" ht="13.5">
      <c r="A33" s="24" t="s">
        <v>63</v>
      </c>
      <c r="B33" s="24">
        <v>1004011</v>
      </c>
      <c r="C33" s="24">
        <v>1</v>
      </c>
      <c r="D33" s="33" t="s">
        <v>86</v>
      </c>
      <c r="E33" s="25">
        <v>46941764.66</v>
      </c>
      <c r="F33" s="25">
        <v>46303556.9</v>
      </c>
      <c r="G33" s="25">
        <v>47090592.66</v>
      </c>
      <c r="H33" s="25">
        <v>45071960.29</v>
      </c>
      <c r="I33" s="25">
        <f t="shared" si="1"/>
        <v>-148828</v>
      </c>
      <c r="J33" s="25">
        <f t="shared" si="2"/>
        <v>1231596.6099999994</v>
      </c>
      <c r="K33" s="25">
        <v>3205328</v>
      </c>
      <c r="L33" s="25">
        <v>3577890.74</v>
      </c>
      <c r="M33" s="25">
        <v>3056500</v>
      </c>
      <c r="N33" s="25">
        <v>3056500</v>
      </c>
      <c r="O33" s="25">
        <v>10246401.49</v>
      </c>
      <c r="P33" s="25">
        <v>0</v>
      </c>
    </row>
    <row r="34" spans="1:16" ht="13.5">
      <c r="A34" s="24" t="s">
        <v>63</v>
      </c>
      <c r="B34" s="24">
        <v>1004022</v>
      </c>
      <c r="C34" s="24">
        <v>2</v>
      </c>
      <c r="D34" s="33" t="s">
        <v>87</v>
      </c>
      <c r="E34" s="25">
        <v>19887569.2</v>
      </c>
      <c r="F34" s="25">
        <v>17856502.02</v>
      </c>
      <c r="G34" s="25">
        <v>18494885.66</v>
      </c>
      <c r="H34" s="25">
        <v>16395207.48</v>
      </c>
      <c r="I34" s="25">
        <f t="shared" si="1"/>
        <v>1392683.539999999</v>
      </c>
      <c r="J34" s="25">
        <f t="shared" si="2"/>
        <v>1461294.539999999</v>
      </c>
      <c r="K34" s="25">
        <v>2397251.04</v>
      </c>
      <c r="L34" s="25">
        <v>2397251.04</v>
      </c>
      <c r="M34" s="25">
        <v>3789934.58</v>
      </c>
      <c r="N34" s="25">
        <v>3789934.58</v>
      </c>
      <c r="O34" s="25">
        <v>11724142.23</v>
      </c>
      <c r="P34" s="25">
        <v>0</v>
      </c>
    </row>
    <row r="35" spans="1:16" ht="13.5">
      <c r="A35" s="24" t="s">
        <v>63</v>
      </c>
      <c r="B35" s="24">
        <v>1004032</v>
      </c>
      <c r="C35" s="24">
        <v>2</v>
      </c>
      <c r="D35" s="33" t="s">
        <v>88</v>
      </c>
      <c r="E35" s="25">
        <v>11792759.96</v>
      </c>
      <c r="F35" s="25">
        <v>11803740.57</v>
      </c>
      <c r="G35" s="25">
        <v>12013086.08</v>
      </c>
      <c r="H35" s="25">
        <v>11575442.75</v>
      </c>
      <c r="I35" s="25">
        <f t="shared" si="1"/>
        <v>-220326.11999999918</v>
      </c>
      <c r="J35" s="25">
        <f t="shared" si="2"/>
        <v>228297.8200000003</v>
      </c>
      <c r="K35" s="25">
        <v>542740</v>
      </c>
      <c r="L35" s="25">
        <v>542740.48</v>
      </c>
      <c r="M35" s="25">
        <v>322413.88</v>
      </c>
      <c r="N35" s="25">
        <v>322413.88</v>
      </c>
      <c r="O35" s="25">
        <v>2758102.28</v>
      </c>
      <c r="P35" s="25">
        <v>0</v>
      </c>
    </row>
    <row r="36" spans="1:16" ht="13.5">
      <c r="A36" s="24" t="s">
        <v>63</v>
      </c>
      <c r="B36" s="24">
        <v>1004042</v>
      </c>
      <c r="C36" s="24">
        <v>2</v>
      </c>
      <c r="D36" s="33" t="s">
        <v>89</v>
      </c>
      <c r="E36" s="25">
        <v>17430888.94</v>
      </c>
      <c r="F36" s="25">
        <v>17118057.16</v>
      </c>
      <c r="G36" s="25">
        <v>19460470.94</v>
      </c>
      <c r="H36" s="25">
        <v>18285511.59</v>
      </c>
      <c r="I36" s="25">
        <f t="shared" si="1"/>
        <v>-2029582</v>
      </c>
      <c r="J36" s="25">
        <f t="shared" si="2"/>
        <v>-1167454.4299999997</v>
      </c>
      <c r="K36" s="25">
        <v>2328168.92</v>
      </c>
      <c r="L36" s="25">
        <v>2376088.34</v>
      </c>
      <c r="M36" s="25">
        <v>298586.92</v>
      </c>
      <c r="N36" s="25">
        <v>298586.92</v>
      </c>
      <c r="O36" s="25">
        <v>4181543.83</v>
      </c>
      <c r="P36" s="25">
        <v>0</v>
      </c>
    </row>
    <row r="37" spans="1:16" ht="13.5">
      <c r="A37" s="24" t="s">
        <v>63</v>
      </c>
      <c r="B37" s="24">
        <v>1004052</v>
      </c>
      <c r="C37" s="24">
        <v>2</v>
      </c>
      <c r="D37" s="33" t="s">
        <v>86</v>
      </c>
      <c r="E37" s="25">
        <v>23778052.52</v>
      </c>
      <c r="F37" s="25">
        <v>24005526.06</v>
      </c>
      <c r="G37" s="25">
        <v>26179529.88</v>
      </c>
      <c r="H37" s="25">
        <v>22802397.75</v>
      </c>
      <c r="I37" s="25">
        <f t="shared" si="1"/>
        <v>-2401477.3599999994</v>
      </c>
      <c r="J37" s="25">
        <f t="shared" si="2"/>
        <v>1203128.3099999987</v>
      </c>
      <c r="K37" s="25">
        <v>3191677.36</v>
      </c>
      <c r="L37" s="25">
        <v>3191678.22</v>
      </c>
      <c r="M37" s="25">
        <v>790200</v>
      </c>
      <c r="N37" s="25">
        <v>790200</v>
      </c>
      <c r="O37" s="25">
        <v>4322534</v>
      </c>
      <c r="P37" s="25">
        <v>0</v>
      </c>
    </row>
    <row r="38" spans="1:16" ht="13.5">
      <c r="A38" s="24" t="s">
        <v>63</v>
      </c>
      <c r="B38" s="24">
        <v>1004062</v>
      </c>
      <c r="C38" s="24">
        <v>2</v>
      </c>
      <c r="D38" s="33" t="s">
        <v>90</v>
      </c>
      <c r="E38" s="25">
        <v>19423800.99</v>
      </c>
      <c r="F38" s="25">
        <v>18552305.21</v>
      </c>
      <c r="G38" s="25">
        <v>19085097.04</v>
      </c>
      <c r="H38" s="25">
        <v>18110859.3</v>
      </c>
      <c r="I38" s="25">
        <f t="shared" si="1"/>
        <v>338703.94999999925</v>
      </c>
      <c r="J38" s="25">
        <f t="shared" si="2"/>
        <v>441445.91000000015</v>
      </c>
      <c r="K38" s="25">
        <v>879880.09</v>
      </c>
      <c r="L38" s="25">
        <v>879880.65</v>
      </c>
      <c r="M38" s="25">
        <v>1218584.04</v>
      </c>
      <c r="N38" s="25">
        <v>1218584.04</v>
      </c>
      <c r="O38" s="25">
        <v>2909364.07</v>
      </c>
      <c r="P38" s="25">
        <v>0</v>
      </c>
    </row>
    <row r="39" spans="1:16" ht="13.5">
      <c r="A39" s="24" t="s">
        <v>63</v>
      </c>
      <c r="B39" s="24">
        <v>1004072</v>
      </c>
      <c r="C39" s="24">
        <v>2</v>
      </c>
      <c r="D39" s="33" t="s">
        <v>91</v>
      </c>
      <c r="E39" s="25">
        <v>12466382.23</v>
      </c>
      <c r="F39" s="25">
        <v>12624770.41</v>
      </c>
      <c r="G39" s="25">
        <v>12434382.23</v>
      </c>
      <c r="H39" s="25">
        <v>11644496.91</v>
      </c>
      <c r="I39" s="25">
        <f t="shared" si="1"/>
        <v>32000</v>
      </c>
      <c r="J39" s="25">
        <f t="shared" si="2"/>
        <v>980273.5</v>
      </c>
      <c r="K39" s="25">
        <v>793000</v>
      </c>
      <c r="L39" s="25">
        <v>920280.28</v>
      </c>
      <c r="M39" s="25">
        <v>825000</v>
      </c>
      <c r="N39" s="25">
        <v>825000</v>
      </c>
      <c r="O39" s="25">
        <v>1888750</v>
      </c>
      <c r="P39" s="25">
        <v>0</v>
      </c>
    </row>
    <row r="40" spans="1:16" ht="13.5">
      <c r="A40" s="24" t="s">
        <v>63</v>
      </c>
      <c r="B40" s="24">
        <v>1004082</v>
      </c>
      <c r="C40" s="24">
        <v>2</v>
      </c>
      <c r="D40" s="33" t="s">
        <v>92</v>
      </c>
      <c r="E40" s="25">
        <v>10647085.83</v>
      </c>
      <c r="F40" s="25">
        <v>10607313.56</v>
      </c>
      <c r="G40" s="25">
        <v>11577185.81</v>
      </c>
      <c r="H40" s="25">
        <v>10593082.48</v>
      </c>
      <c r="I40" s="25">
        <f t="shared" si="1"/>
        <v>-930099.9800000004</v>
      </c>
      <c r="J40" s="25">
        <f t="shared" si="2"/>
        <v>14231.080000000075</v>
      </c>
      <c r="K40" s="25">
        <v>1383213.98</v>
      </c>
      <c r="L40" s="25">
        <v>1105598.38</v>
      </c>
      <c r="M40" s="25">
        <v>453114</v>
      </c>
      <c r="N40" s="25">
        <v>453113.38</v>
      </c>
      <c r="O40" s="25">
        <v>2605673.92</v>
      </c>
      <c r="P40" s="25">
        <v>0</v>
      </c>
    </row>
    <row r="41" spans="1:16" ht="13.5">
      <c r="A41" s="24" t="s">
        <v>63</v>
      </c>
      <c r="B41" s="24">
        <v>1005011</v>
      </c>
      <c r="C41" s="24">
        <v>1</v>
      </c>
      <c r="D41" s="33" t="s">
        <v>93</v>
      </c>
      <c r="E41" s="25">
        <v>96368745.52</v>
      </c>
      <c r="F41" s="25">
        <v>94515691.39</v>
      </c>
      <c r="G41" s="25">
        <v>99159584.52</v>
      </c>
      <c r="H41" s="25">
        <v>96450792.31</v>
      </c>
      <c r="I41" s="25">
        <f t="shared" si="1"/>
        <v>-2790839</v>
      </c>
      <c r="J41" s="25">
        <f t="shared" si="2"/>
        <v>-1935100.9200000018</v>
      </c>
      <c r="K41" s="25">
        <v>9971839</v>
      </c>
      <c r="L41" s="25">
        <v>9971790.34</v>
      </c>
      <c r="M41" s="25">
        <v>7181000</v>
      </c>
      <c r="N41" s="25">
        <v>7181000</v>
      </c>
      <c r="O41" s="25">
        <v>19586023</v>
      </c>
      <c r="P41" s="25">
        <v>0</v>
      </c>
    </row>
    <row r="42" spans="1:16" ht="13.5">
      <c r="A42" s="24" t="s">
        <v>63</v>
      </c>
      <c r="B42" s="24">
        <v>1005022</v>
      </c>
      <c r="C42" s="24">
        <v>2</v>
      </c>
      <c r="D42" s="33" t="s">
        <v>94</v>
      </c>
      <c r="E42" s="25">
        <v>19266911.15</v>
      </c>
      <c r="F42" s="25">
        <v>18872456.52</v>
      </c>
      <c r="G42" s="25">
        <v>19210744.99</v>
      </c>
      <c r="H42" s="25">
        <v>18814859.67</v>
      </c>
      <c r="I42" s="25">
        <f t="shared" si="1"/>
        <v>56166.16000000015</v>
      </c>
      <c r="J42" s="25">
        <f t="shared" si="2"/>
        <v>57596.849999997765</v>
      </c>
      <c r="K42" s="25">
        <v>454607</v>
      </c>
      <c r="L42" s="25">
        <v>454607.12</v>
      </c>
      <c r="M42" s="25">
        <v>510773.16</v>
      </c>
      <c r="N42" s="25">
        <v>510773.16</v>
      </c>
      <c r="O42" s="25">
        <v>2558472.79</v>
      </c>
      <c r="P42" s="25">
        <v>0</v>
      </c>
    </row>
    <row r="43" spans="1:16" ht="13.5">
      <c r="A43" s="24" t="s">
        <v>63</v>
      </c>
      <c r="B43" s="24">
        <v>1005032</v>
      </c>
      <c r="C43" s="24">
        <v>2</v>
      </c>
      <c r="D43" s="33" t="s">
        <v>95</v>
      </c>
      <c r="E43" s="25">
        <v>8360189.75</v>
      </c>
      <c r="F43" s="25">
        <v>8377096.18</v>
      </c>
      <c r="G43" s="25">
        <v>8416260.15</v>
      </c>
      <c r="H43" s="25">
        <v>7938541.69</v>
      </c>
      <c r="I43" s="25">
        <f t="shared" si="1"/>
        <v>-56070.40000000037</v>
      </c>
      <c r="J43" s="25">
        <f t="shared" si="2"/>
        <v>438554.4899999993</v>
      </c>
      <c r="K43" s="25">
        <v>263905</v>
      </c>
      <c r="L43" s="25">
        <v>404864.92</v>
      </c>
      <c r="M43" s="25">
        <v>207834.6</v>
      </c>
      <c r="N43" s="25">
        <v>207834.6</v>
      </c>
      <c r="O43" s="25">
        <v>301228.8</v>
      </c>
      <c r="P43" s="25">
        <v>0</v>
      </c>
    </row>
    <row r="44" spans="1:16" ht="13.5">
      <c r="A44" s="24" t="s">
        <v>63</v>
      </c>
      <c r="B44" s="24">
        <v>1005042</v>
      </c>
      <c r="C44" s="24">
        <v>2</v>
      </c>
      <c r="D44" s="33" t="s">
        <v>96</v>
      </c>
      <c r="E44" s="25">
        <v>15434320.14</v>
      </c>
      <c r="F44" s="25">
        <v>15814537.93</v>
      </c>
      <c r="G44" s="25">
        <v>16727138.14</v>
      </c>
      <c r="H44" s="25">
        <v>15033696.46</v>
      </c>
      <c r="I44" s="25">
        <f t="shared" si="1"/>
        <v>-1292818</v>
      </c>
      <c r="J44" s="25">
        <f t="shared" si="2"/>
        <v>780841.4699999988</v>
      </c>
      <c r="K44" s="25">
        <v>1978284</v>
      </c>
      <c r="L44" s="25">
        <v>3304842</v>
      </c>
      <c r="M44" s="25">
        <v>685466</v>
      </c>
      <c r="N44" s="25">
        <v>1559340</v>
      </c>
      <c r="O44" s="25">
        <v>427500</v>
      </c>
      <c r="P44" s="25">
        <v>0</v>
      </c>
    </row>
    <row r="45" spans="1:16" ht="13.5">
      <c r="A45" s="24" t="s">
        <v>63</v>
      </c>
      <c r="B45" s="24">
        <v>1005052</v>
      </c>
      <c r="C45" s="24">
        <v>2</v>
      </c>
      <c r="D45" s="33" t="s">
        <v>97</v>
      </c>
      <c r="E45" s="25">
        <v>10905867.24</v>
      </c>
      <c r="F45" s="25">
        <v>10645986.87</v>
      </c>
      <c r="G45" s="25">
        <v>11008192.24</v>
      </c>
      <c r="H45" s="25">
        <v>10054730.24</v>
      </c>
      <c r="I45" s="25">
        <f t="shared" si="1"/>
        <v>-102325</v>
      </c>
      <c r="J45" s="25">
        <f t="shared" si="2"/>
        <v>591256.629999999</v>
      </c>
      <c r="K45" s="25">
        <v>522325</v>
      </c>
      <c r="L45" s="25">
        <v>522325.47</v>
      </c>
      <c r="M45" s="25">
        <v>420000</v>
      </c>
      <c r="N45" s="25">
        <v>387460</v>
      </c>
      <c r="O45" s="25">
        <v>839857</v>
      </c>
      <c r="P45" s="25">
        <v>0</v>
      </c>
    </row>
    <row r="46" spans="1:16" ht="13.5">
      <c r="A46" s="24" t="s">
        <v>63</v>
      </c>
      <c r="B46" s="24">
        <v>1005062</v>
      </c>
      <c r="C46" s="24">
        <v>2</v>
      </c>
      <c r="D46" s="33" t="s">
        <v>254</v>
      </c>
      <c r="E46" s="25">
        <v>14316096.74</v>
      </c>
      <c r="F46" s="25">
        <v>14314996.17</v>
      </c>
      <c r="G46" s="25">
        <v>15366096.74</v>
      </c>
      <c r="H46" s="25">
        <v>14688941.53</v>
      </c>
      <c r="I46" s="25">
        <f t="shared" si="1"/>
        <v>-1050000</v>
      </c>
      <c r="J46" s="25">
        <f t="shared" si="2"/>
        <v>-373945.3599999994</v>
      </c>
      <c r="K46" s="25">
        <v>1734800</v>
      </c>
      <c r="L46" s="25">
        <v>1647269.16</v>
      </c>
      <c r="M46" s="25">
        <v>684800</v>
      </c>
      <c r="N46" s="25">
        <v>684800</v>
      </c>
      <c r="O46" s="25">
        <v>3274946</v>
      </c>
      <c r="P46" s="25">
        <v>0</v>
      </c>
    </row>
    <row r="47" spans="1:16" ht="13.5">
      <c r="A47" s="24" t="s">
        <v>63</v>
      </c>
      <c r="B47" s="24">
        <v>1005072</v>
      </c>
      <c r="C47" s="24">
        <v>2</v>
      </c>
      <c r="D47" s="33" t="s">
        <v>93</v>
      </c>
      <c r="E47" s="25">
        <v>25869166.46</v>
      </c>
      <c r="F47" s="25">
        <v>26266829.24</v>
      </c>
      <c r="G47" s="25">
        <v>27675974.41</v>
      </c>
      <c r="H47" s="25">
        <v>25036999.65</v>
      </c>
      <c r="I47" s="25">
        <f t="shared" si="1"/>
        <v>-1806807.9499999993</v>
      </c>
      <c r="J47" s="25">
        <f t="shared" si="2"/>
        <v>1229829.5899999999</v>
      </c>
      <c r="K47" s="25">
        <v>2871623.95</v>
      </c>
      <c r="L47" s="25">
        <v>2919716.83</v>
      </c>
      <c r="M47" s="25">
        <v>1064816</v>
      </c>
      <c r="N47" s="25">
        <v>1064814.14</v>
      </c>
      <c r="O47" s="25">
        <v>661362.96</v>
      </c>
      <c r="P47" s="25">
        <v>0</v>
      </c>
    </row>
    <row r="48" spans="1:16" ht="13.5">
      <c r="A48" s="24" t="s">
        <v>63</v>
      </c>
      <c r="B48" s="24">
        <v>1005082</v>
      </c>
      <c r="C48" s="24">
        <v>2</v>
      </c>
      <c r="D48" s="33" t="s">
        <v>99</v>
      </c>
      <c r="E48" s="25">
        <v>19331279.29</v>
      </c>
      <c r="F48" s="25">
        <v>19642274.36</v>
      </c>
      <c r="G48" s="25">
        <v>20217073.29</v>
      </c>
      <c r="H48" s="25">
        <v>18422453.58</v>
      </c>
      <c r="I48" s="25">
        <f t="shared" si="1"/>
        <v>-885794</v>
      </c>
      <c r="J48" s="25">
        <f t="shared" si="2"/>
        <v>1219820.7800000012</v>
      </c>
      <c r="K48" s="25">
        <v>1671702</v>
      </c>
      <c r="L48" s="25">
        <v>1696223.95</v>
      </c>
      <c r="M48" s="25">
        <v>785908</v>
      </c>
      <c r="N48" s="25">
        <v>723854</v>
      </c>
      <c r="O48" s="25">
        <v>762054</v>
      </c>
      <c r="P48" s="25">
        <v>0</v>
      </c>
    </row>
    <row r="49" spans="1:16" ht="13.5">
      <c r="A49" s="24" t="s">
        <v>63</v>
      </c>
      <c r="B49" s="24">
        <v>1005092</v>
      </c>
      <c r="C49" s="24">
        <v>2</v>
      </c>
      <c r="D49" s="33" t="s">
        <v>100</v>
      </c>
      <c r="E49" s="25">
        <v>25479265.87</v>
      </c>
      <c r="F49" s="25">
        <v>26261485.79</v>
      </c>
      <c r="G49" s="25">
        <v>25608108.06</v>
      </c>
      <c r="H49" s="25">
        <v>24338579.46</v>
      </c>
      <c r="I49" s="25">
        <f t="shared" si="1"/>
        <v>-128842.18999999762</v>
      </c>
      <c r="J49" s="25">
        <f t="shared" si="2"/>
        <v>1922906.3299999982</v>
      </c>
      <c r="K49" s="25">
        <v>1128842.19</v>
      </c>
      <c r="L49" s="25">
        <v>1128842.19</v>
      </c>
      <c r="M49" s="25">
        <v>1000000</v>
      </c>
      <c r="N49" s="25">
        <v>1000000</v>
      </c>
      <c r="O49" s="25">
        <v>2041179.12</v>
      </c>
      <c r="P49" s="25">
        <v>0</v>
      </c>
    </row>
    <row r="50" spans="1:16" ht="13.5">
      <c r="A50" s="24" t="s">
        <v>63</v>
      </c>
      <c r="B50" s="24">
        <v>1005102</v>
      </c>
      <c r="C50" s="24">
        <v>2</v>
      </c>
      <c r="D50" s="33" t="s">
        <v>101</v>
      </c>
      <c r="E50" s="25">
        <v>20617460.49</v>
      </c>
      <c r="F50" s="25">
        <v>20139495.73</v>
      </c>
      <c r="G50" s="25">
        <v>25132502.49</v>
      </c>
      <c r="H50" s="25">
        <v>23812394.68</v>
      </c>
      <c r="I50" s="25">
        <f t="shared" si="1"/>
        <v>-4515042</v>
      </c>
      <c r="J50" s="25">
        <f t="shared" si="2"/>
        <v>-3672898.9499999993</v>
      </c>
      <c r="K50" s="25">
        <v>7524257</v>
      </c>
      <c r="L50" s="25">
        <v>7695691.98</v>
      </c>
      <c r="M50" s="25">
        <v>3009215</v>
      </c>
      <c r="N50" s="25">
        <v>2996632.29</v>
      </c>
      <c r="O50" s="25">
        <v>6781485.83</v>
      </c>
      <c r="P50" s="25">
        <v>0</v>
      </c>
    </row>
    <row r="51" spans="1:16" ht="13.5">
      <c r="A51" s="24" t="s">
        <v>63</v>
      </c>
      <c r="B51" s="24">
        <v>1006022</v>
      </c>
      <c r="C51" s="24">
        <v>2</v>
      </c>
      <c r="D51" s="33" t="s">
        <v>102</v>
      </c>
      <c r="E51" s="25">
        <v>37748985.03</v>
      </c>
      <c r="F51" s="25">
        <v>37889882.69</v>
      </c>
      <c r="G51" s="25">
        <v>38848985.03</v>
      </c>
      <c r="H51" s="25">
        <v>36213998.48</v>
      </c>
      <c r="I51" s="25">
        <f t="shared" si="1"/>
        <v>-1100000</v>
      </c>
      <c r="J51" s="25">
        <f t="shared" si="2"/>
        <v>1675884.210000001</v>
      </c>
      <c r="K51" s="25">
        <v>3309000</v>
      </c>
      <c r="L51" s="25">
        <v>2008348.26</v>
      </c>
      <c r="M51" s="25">
        <v>2209000</v>
      </c>
      <c r="N51" s="25">
        <v>2207803.71</v>
      </c>
      <c r="O51" s="25">
        <v>6476101.17</v>
      </c>
      <c r="P51" s="25">
        <v>0</v>
      </c>
    </row>
    <row r="52" spans="1:16" ht="13.5">
      <c r="A52" s="24" t="s">
        <v>63</v>
      </c>
      <c r="B52" s="24">
        <v>1006032</v>
      </c>
      <c r="C52" s="24">
        <v>2</v>
      </c>
      <c r="D52" s="33" t="s">
        <v>103</v>
      </c>
      <c r="E52" s="25">
        <v>20412063.53</v>
      </c>
      <c r="F52" s="25">
        <v>20442834.92</v>
      </c>
      <c r="G52" s="25">
        <v>24653239.53</v>
      </c>
      <c r="H52" s="25">
        <v>23131581.19</v>
      </c>
      <c r="I52" s="25">
        <f t="shared" si="1"/>
        <v>-4241176</v>
      </c>
      <c r="J52" s="25">
        <f t="shared" si="2"/>
        <v>-2688746.2699999996</v>
      </c>
      <c r="K52" s="25">
        <v>5382372</v>
      </c>
      <c r="L52" s="25">
        <v>6423246.36</v>
      </c>
      <c r="M52" s="25">
        <v>1141196</v>
      </c>
      <c r="N52" s="25">
        <v>1141196</v>
      </c>
      <c r="O52" s="25">
        <v>5948656</v>
      </c>
      <c r="P52" s="25">
        <v>0</v>
      </c>
    </row>
    <row r="53" spans="1:16" ht="13.5">
      <c r="A53" s="24" t="s">
        <v>63</v>
      </c>
      <c r="B53" s="24">
        <v>1006073</v>
      </c>
      <c r="C53" s="24">
        <v>3</v>
      </c>
      <c r="D53" s="33" t="s">
        <v>104</v>
      </c>
      <c r="E53" s="25">
        <v>75777853.55</v>
      </c>
      <c r="F53" s="25">
        <v>71851494.33</v>
      </c>
      <c r="G53" s="25">
        <v>77276610.63</v>
      </c>
      <c r="H53" s="25">
        <v>72686883.31</v>
      </c>
      <c r="I53" s="25">
        <f t="shared" si="1"/>
        <v>-1498757.0799999982</v>
      </c>
      <c r="J53" s="25">
        <f t="shared" si="2"/>
        <v>-835388.9800000042</v>
      </c>
      <c r="K53" s="25">
        <v>6792552.71</v>
      </c>
      <c r="L53" s="25">
        <v>6792552.71</v>
      </c>
      <c r="M53" s="25">
        <v>5293795.63</v>
      </c>
      <c r="N53" s="25">
        <v>5293795.63</v>
      </c>
      <c r="O53" s="25">
        <v>21394602.99</v>
      </c>
      <c r="P53" s="25">
        <v>0</v>
      </c>
    </row>
    <row r="54" spans="1:16" ht="13.5">
      <c r="A54" s="24" t="s">
        <v>63</v>
      </c>
      <c r="B54" s="24">
        <v>1006082</v>
      </c>
      <c r="C54" s="24">
        <v>2</v>
      </c>
      <c r="D54" s="33" t="s">
        <v>105</v>
      </c>
      <c r="E54" s="25">
        <v>20248050.31</v>
      </c>
      <c r="F54" s="25">
        <v>20612917.51</v>
      </c>
      <c r="G54" s="25">
        <v>21166184.71</v>
      </c>
      <c r="H54" s="25">
        <v>19286677.26</v>
      </c>
      <c r="I54" s="25">
        <f t="shared" si="1"/>
        <v>-918134.4000000022</v>
      </c>
      <c r="J54" s="25">
        <f t="shared" si="2"/>
        <v>1326240.25</v>
      </c>
      <c r="K54" s="25">
        <v>1732344</v>
      </c>
      <c r="L54" s="25">
        <v>1607489</v>
      </c>
      <c r="M54" s="25">
        <v>814209.6</v>
      </c>
      <c r="N54" s="25">
        <v>814209.6</v>
      </c>
      <c r="O54" s="25">
        <v>1484612</v>
      </c>
      <c r="P54" s="25">
        <v>0</v>
      </c>
    </row>
    <row r="55" spans="1:16" ht="13.5">
      <c r="A55" s="24" t="s">
        <v>63</v>
      </c>
      <c r="B55" s="24">
        <v>1006103</v>
      </c>
      <c r="C55" s="24">
        <v>3</v>
      </c>
      <c r="D55" s="33" t="s">
        <v>106</v>
      </c>
      <c r="E55" s="25">
        <v>39712389.5</v>
      </c>
      <c r="F55" s="25">
        <v>41734375.77</v>
      </c>
      <c r="G55" s="25">
        <v>40974014.3</v>
      </c>
      <c r="H55" s="25">
        <v>38173956.72</v>
      </c>
      <c r="I55" s="25">
        <f t="shared" si="1"/>
        <v>-1261624.799999997</v>
      </c>
      <c r="J55" s="25">
        <f t="shared" si="2"/>
        <v>3560419.0500000045</v>
      </c>
      <c r="K55" s="25">
        <v>2010065.8</v>
      </c>
      <c r="L55" s="25">
        <v>9713790.64</v>
      </c>
      <c r="M55" s="25">
        <v>748441</v>
      </c>
      <c r="N55" s="25">
        <v>748441</v>
      </c>
      <c r="O55" s="25">
        <v>1428568</v>
      </c>
      <c r="P55" s="25">
        <v>0</v>
      </c>
    </row>
    <row r="56" spans="1:16" ht="13.5">
      <c r="A56" s="24" t="s">
        <v>63</v>
      </c>
      <c r="B56" s="24">
        <v>1006113</v>
      </c>
      <c r="C56" s="24">
        <v>3</v>
      </c>
      <c r="D56" s="33" t="s">
        <v>107</v>
      </c>
      <c r="E56" s="25">
        <v>40927750.05</v>
      </c>
      <c r="F56" s="25">
        <v>40723094.2</v>
      </c>
      <c r="G56" s="25">
        <v>43982317.08</v>
      </c>
      <c r="H56" s="25">
        <v>41726676.62</v>
      </c>
      <c r="I56" s="25">
        <f t="shared" si="1"/>
        <v>-3054567.030000001</v>
      </c>
      <c r="J56" s="25">
        <f t="shared" si="2"/>
        <v>-1003582.4199999943</v>
      </c>
      <c r="K56" s="25">
        <v>3870791.28</v>
      </c>
      <c r="L56" s="25">
        <v>3941011.28</v>
      </c>
      <c r="M56" s="25">
        <v>816224.25</v>
      </c>
      <c r="N56" s="25">
        <v>689770.5</v>
      </c>
      <c r="O56" s="25">
        <v>14287190.74</v>
      </c>
      <c r="P56" s="25">
        <v>0</v>
      </c>
    </row>
    <row r="57" spans="1:16" ht="13.5">
      <c r="A57" s="24" t="s">
        <v>63</v>
      </c>
      <c r="B57" s="24">
        <v>1007012</v>
      </c>
      <c r="C57" s="24">
        <v>2</v>
      </c>
      <c r="D57" s="33" t="s">
        <v>108</v>
      </c>
      <c r="E57" s="25">
        <v>18716525.31</v>
      </c>
      <c r="F57" s="25">
        <v>18709269.54</v>
      </c>
      <c r="G57" s="25">
        <v>19604404.31</v>
      </c>
      <c r="H57" s="25">
        <v>18814504.78</v>
      </c>
      <c r="I57" s="25">
        <f t="shared" si="1"/>
        <v>-887879</v>
      </c>
      <c r="J57" s="25">
        <f t="shared" si="2"/>
        <v>-105235.24000000209</v>
      </c>
      <c r="K57" s="25">
        <v>2672404.52</v>
      </c>
      <c r="L57" s="25">
        <v>2240749.39</v>
      </c>
      <c r="M57" s="25">
        <v>1784525.52</v>
      </c>
      <c r="N57" s="25">
        <v>1664172.52</v>
      </c>
      <c r="O57" s="25">
        <v>3722322.96</v>
      </c>
      <c r="P57" s="25">
        <v>0</v>
      </c>
    </row>
    <row r="58" spans="1:16" ht="13.5">
      <c r="A58" s="24" t="s">
        <v>63</v>
      </c>
      <c r="B58" s="24">
        <v>1007023</v>
      </c>
      <c r="C58" s="24">
        <v>3</v>
      </c>
      <c r="D58" s="33" t="s">
        <v>109</v>
      </c>
      <c r="E58" s="25">
        <v>31207398.21</v>
      </c>
      <c r="F58" s="25">
        <v>31347423.07</v>
      </c>
      <c r="G58" s="25">
        <v>31207398.21</v>
      </c>
      <c r="H58" s="25">
        <v>28509766.55</v>
      </c>
      <c r="I58" s="25">
        <f t="shared" si="1"/>
        <v>0</v>
      </c>
      <c r="J58" s="25">
        <f t="shared" si="2"/>
        <v>2837656.5199999996</v>
      </c>
      <c r="K58" s="25">
        <v>976000</v>
      </c>
      <c r="L58" s="25">
        <v>4022184.95</v>
      </c>
      <c r="M58" s="25">
        <v>976000</v>
      </c>
      <c r="N58" s="25">
        <v>976000</v>
      </c>
      <c r="O58" s="25">
        <v>5410000</v>
      </c>
      <c r="P58" s="25">
        <v>0</v>
      </c>
    </row>
    <row r="59" spans="1:16" ht="13.5">
      <c r="A59" s="24" t="s">
        <v>63</v>
      </c>
      <c r="B59" s="24">
        <v>1007032</v>
      </c>
      <c r="C59" s="24">
        <v>2</v>
      </c>
      <c r="D59" s="33" t="s">
        <v>110</v>
      </c>
      <c r="E59" s="25">
        <v>18972908.16</v>
      </c>
      <c r="F59" s="25">
        <v>18572191.68</v>
      </c>
      <c r="G59" s="25">
        <v>18141588.2</v>
      </c>
      <c r="H59" s="25">
        <v>16956561.59</v>
      </c>
      <c r="I59" s="25">
        <f t="shared" si="1"/>
        <v>831319.9600000009</v>
      </c>
      <c r="J59" s="25">
        <f t="shared" si="2"/>
        <v>1615630.0899999999</v>
      </c>
      <c r="K59" s="25">
        <v>3504272.9</v>
      </c>
      <c r="L59" s="25">
        <v>3544687.34</v>
      </c>
      <c r="M59" s="25">
        <v>4335592.86</v>
      </c>
      <c r="N59" s="25">
        <v>4230273.11</v>
      </c>
      <c r="O59" s="25">
        <v>6655639</v>
      </c>
      <c r="P59" s="25">
        <v>0</v>
      </c>
    </row>
    <row r="60" spans="1:16" ht="13.5">
      <c r="A60" s="24" t="s">
        <v>63</v>
      </c>
      <c r="B60" s="24">
        <v>1007043</v>
      </c>
      <c r="C60" s="24">
        <v>3</v>
      </c>
      <c r="D60" s="33" t="s">
        <v>111</v>
      </c>
      <c r="E60" s="25">
        <v>102712379.77</v>
      </c>
      <c r="F60" s="25">
        <v>101830273.85</v>
      </c>
      <c r="G60" s="25">
        <v>102337448.6</v>
      </c>
      <c r="H60" s="25">
        <v>94611110</v>
      </c>
      <c r="I60" s="25">
        <f t="shared" si="1"/>
        <v>374931.1700000018</v>
      </c>
      <c r="J60" s="25">
        <f t="shared" si="2"/>
        <v>7219163.849999994</v>
      </c>
      <c r="K60" s="25">
        <v>4443632.83</v>
      </c>
      <c r="L60" s="25">
        <v>5950510.36</v>
      </c>
      <c r="M60" s="25">
        <v>4818564</v>
      </c>
      <c r="N60" s="25">
        <v>4818564</v>
      </c>
      <c r="O60" s="25">
        <v>45888429</v>
      </c>
      <c r="P60" s="25">
        <v>0</v>
      </c>
    </row>
    <row r="61" spans="1:16" ht="13.5">
      <c r="A61" s="24" t="s">
        <v>63</v>
      </c>
      <c r="B61" s="24">
        <v>1007052</v>
      </c>
      <c r="C61" s="24">
        <v>2</v>
      </c>
      <c r="D61" s="33" t="s">
        <v>112</v>
      </c>
      <c r="E61" s="25">
        <v>15500849.49</v>
      </c>
      <c r="F61" s="25">
        <v>15800981.53</v>
      </c>
      <c r="G61" s="25">
        <v>15711909.84</v>
      </c>
      <c r="H61" s="25">
        <v>14483732.28</v>
      </c>
      <c r="I61" s="25">
        <f t="shared" si="1"/>
        <v>-211060.34999999963</v>
      </c>
      <c r="J61" s="25">
        <f t="shared" si="2"/>
        <v>1317249.25</v>
      </c>
      <c r="K61" s="25">
        <v>817512.35</v>
      </c>
      <c r="L61" s="25">
        <v>1814611.92</v>
      </c>
      <c r="M61" s="25">
        <v>606452</v>
      </c>
      <c r="N61" s="25">
        <v>606452</v>
      </c>
      <c r="O61" s="25">
        <v>662904</v>
      </c>
      <c r="P61" s="25">
        <v>0</v>
      </c>
    </row>
    <row r="62" spans="1:16" ht="13.5">
      <c r="A62" s="24" t="s">
        <v>63</v>
      </c>
      <c r="B62" s="24">
        <v>1007062</v>
      </c>
      <c r="C62" s="24">
        <v>2</v>
      </c>
      <c r="D62" s="33" t="s">
        <v>113</v>
      </c>
      <c r="E62" s="25">
        <v>10593185.37</v>
      </c>
      <c r="F62" s="25">
        <v>10872977.07</v>
      </c>
      <c r="G62" s="25">
        <v>11057622.43</v>
      </c>
      <c r="H62" s="25">
        <v>9874920.03</v>
      </c>
      <c r="I62" s="25">
        <f t="shared" si="1"/>
        <v>-464437.0600000005</v>
      </c>
      <c r="J62" s="25">
        <f t="shared" si="2"/>
        <v>998057.040000001</v>
      </c>
      <c r="K62" s="25">
        <v>1447116.06</v>
      </c>
      <c r="L62" s="25">
        <v>2553405.04</v>
      </c>
      <c r="M62" s="25">
        <v>982679</v>
      </c>
      <c r="N62" s="25">
        <v>982679</v>
      </c>
      <c r="O62" s="25">
        <v>1180079</v>
      </c>
      <c r="P62" s="25">
        <v>0</v>
      </c>
    </row>
    <row r="63" spans="1:16" ht="13.5">
      <c r="A63" s="24" t="s">
        <v>63</v>
      </c>
      <c r="B63" s="24">
        <v>1007072</v>
      </c>
      <c r="C63" s="24">
        <v>2</v>
      </c>
      <c r="D63" s="33" t="s">
        <v>114</v>
      </c>
      <c r="E63" s="25">
        <v>27925178.28</v>
      </c>
      <c r="F63" s="25">
        <v>27466225.73</v>
      </c>
      <c r="G63" s="25">
        <v>29231957.31</v>
      </c>
      <c r="H63" s="25">
        <v>28660074.81</v>
      </c>
      <c r="I63" s="25">
        <f t="shared" si="1"/>
        <v>-1306779.0299999975</v>
      </c>
      <c r="J63" s="25">
        <f t="shared" si="2"/>
        <v>-1193849.0799999982</v>
      </c>
      <c r="K63" s="25">
        <v>2337724.03</v>
      </c>
      <c r="L63" s="25">
        <v>2337664.5</v>
      </c>
      <c r="M63" s="25">
        <v>1030945</v>
      </c>
      <c r="N63" s="25">
        <v>1030885.47</v>
      </c>
      <c r="O63" s="25">
        <v>4711600</v>
      </c>
      <c r="P63" s="25">
        <v>0</v>
      </c>
    </row>
    <row r="64" spans="1:16" ht="13.5">
      <c r="A64" s="24" t="s">
        <v>63</v>
      </c>
      <c r="B64" s="24">
        <v>1007082</v>
      </c>
      <c r="C64" s="24">
        <v>2</v>
      </c>
      <c r="D64" s="33" t="s">
        <v>115</v>
      </c>
      <c r="E64" s="25">
        <v>20823770.23</v>
      </c>
      <c r="F64" s="25">
        <v>20951551.13</v>
      </c>
      <c r="G64" s="25">
        <v>21889145.77</v>
      </c>
      <c r="H64" s="25">
        <v>20279616.86</v>
      </c>
      <c r="I64" s="25">
        <f t="shared" si="1"/>
        <v>-1065375.539999999</v>
      </c>
      <c r="J64" s="25">
        <f t="shared" si="2"/>
        <v>671934.2699999996</v>
      </c>
      <c r="K64" s="25">
        <v>3708473.3</v>
      </c>
      <c r="L64" s="25">
        <v>2631680.77</v>
      </c>
      <c r="M64" s="25">
        <v>2643097.76</v>
      </c>
      <c r="N64" s="25">
        <v>2638037.25</v>
      </c>
      <c r="O64" s="25">
        <v>5341761.99</v>
      </c>
      <c r="P64" s="25">
        <v>0</v>
      </c>
    </row>
    <row r="65" spans="1:16" ht="13.5">
      <c r="A65" s="24" t="s">
        <v>63</v>
      </c>
      <c r="B65" s="24">
        <v>1008011</v>
      </c>
      <c r="C65" s="24">
        <v>1</v>
      </c>
      <c r="D65" s="33" t="s">
        <v>116</v>
      </c>
      <c r="E65" s="25">
        <v>50614183.14</v>
      </c>
      <c r="F65" s="25">
        <v>49805676.68</v>
      </c>
      <c r="G65" s="25">
        <v>52394549.14</v>
      </c>
      <c r="H65" s="25">
        <v>49885626.29</v>
      </c>
      <c r="I65" s="25">
        <f t="shared" si="1"/>
        <v>-1780366</v>
      </c>
      <c r="J65" s="25">
        <f t="shared" si="2"/>
        <v>-79949.6099999994</v>
      </c>
      <c r="K65" s="25">
        <v>3487994.8</v>
      </c>
      <c r="L65" s="25">
        <v>6991800.53</v>
      </c>
      <c r="M65" s="25">
        <v>1707628.8</v>
      </c>
      <c r="N65" s="25">
        <v>1707628.8</v>
      </c>
      <c r="O65" s="25">
        <v>25791990.38</v>
      </c>
      <c r="P65" s="25">
        <v>0</v>
      </c>
    </row>
    <row r="66" spans="1:16" ht="13.5">
      <c r="A66" s="24" t="s">
        <v>63</v>
      </c>
      <c r="B66" s="24">
        <v>1008021</v>
      </c>
      <c r="C66" s="24">
        <v>1</v>
      </c>
      <c r="D66" s="33" t="s">
        <v>117</v>
      </c>
      <c r="E66" s="25">
        <v>189135752.78</v>
      </c>
      <c r="F66" s="25">
        <v>187156295</v>
      </c>
      <c r="G66" s="25">
        <v>183227358.96</v>
      </c>
      <c r="H66" s="25">
        <v>178109427.53</v>
      </c>
      <c r="I66" s="25">
        <f t="shared" si="1"/>
        <v>5908393.819999993</v>
      </c>
      <c r="J66" s="25">
        <f t="shared" si="2"/>
        <v>9046867.469999999</v>
      </c>
      <c r="K66" s="25">
        <v>5819606.18</v>
      </c>
      <c r="L66" s="25">
        <v>10532624.56</v>
      </c>
      <c r="M66" s="25">
        <v>11728000</v>
      </c>
      <c r="N66" s="25">
        <v>11727999.96</v>
      </c>
      <c r="O66" s="25">
        <v>20791473.89</v>
      </c>
      <c r="P66" s="25">
        <v>225405.35</v>
      </c>
    </row>
    <row r="67" spans="1:16" ht="13.5">
      <c r="A67" s="24" t="s">
        <v>63</v>
      </c>
      <c r="B67" s="24">
        <v>1008032</v>
      </c>
      <c r="C67" s="24">
        <v>2</v>
      </c>
      <c r="D67" s="33" t="s">
        <v>118</v>
      </c>
      <c r="E67" s="25">
        <v>15034278.61</v>
      </c>
      <c r="F67" s="25">
        <v>14969244.09</v>
      </c>
      <c r="G67" s="25">
        <v>14024842.61</v>
      </c>
      <c r="H67" s="25">
        <v>13567993.49</v>
      </c>
      <c r="I67" s="25">
        <f t="shared" si="1"/>
        <v>1009436</v>
      </c>
      <c r="J67" s="25">
        <f t="shared" si="2"/>
        <v>1401250.5999999996</v>
      </c>
      <c r="K67" s="25">
        <v>228500</v>
      </c>
      <c r="L67" s="25">
        <v>316673.48</v>
      </c>
      <c r="M67" s="25">
        <v>1237936</v>
      </c>
      <c r="N67" s="25">
        <v>1237936</v>
      </c>
      <c r="O67" s="25">
        <v>4724710</v>
      </c>
      <c r="P67" s="25">
        <v>0</v>
      </c>
    </row>
    <row r="68" spans="1:16" ht="13.5">
      <c r="A68" s="24" t="s">
        <v>63</v>
      </c>
      <c r="B68" s="24">
        <v>1008042</v>
      </c>
      <c r="C68" s="24">
        <v>2</v>
      </c>
      <c r="D68" s="33" t="s">
        <v>119</v>
      </c>
      <c r="E68" s="25">
        <v>22594891.39</v>
      </c>
      <c r="F68" s="25">
        <v>23053622.92</v>
      </c>
      <c r="G68" s="25">
        <v>23127441.27</v>
      </c>
      <c r="H68" s="25">
        <v>21070521.01</v>
      </c>
      <c r="I68" s="25">
        <f t="shared" si="1"/>
        <v>-532549.879999999</v>
      </c>
      <c r="J68" s="25">
        <f t="shared" si="2"/>
        <v>1983101.9100000001</v>
      </c>
      <c r="K68" s="25">
        <v>2362548.88</v>
      </c>
      <c r="L68" s="25">
        <v>2239709.52</v>
      </c>
      <c r="M68" s="25">
        <v>1829999</v>
      </c>
      <c r="N68" s="25">
        <v>1808388.22</v>
      </c>
      <c r="O68" s="25">
        <v>2472177.68</v>
      </c>
      <c r="P68" s="25">
        <v>0</v>
      </c>
    </row>
    <row r="69" spans="1:16" ht="13.5">
      <c r="A69" s="24" t="s">
        <v>63</v>
      </c>
      <c r="B69" s="24">
        <v>1008052</v>
      </c>
      <c r="C69" s="24">
        <v>2</v>
      </c>
      <c r="D69" s="33" t="s">
        <v>120</v>
      </c>
      <c r="E69" s="25">
        <v>29797690.85</v>
      </c>
      <c r="F69" s="25">
        <v>30556882.79</v>
      </c>
      <c r="G69" s="25">
        <v>31293339.1</v>
      </c>
      <c r="H69" s="25">
        <v>28603016.55</v>
      </c>
      <c r="I69" s="25">
        <f t="shared" si="1"/>
        <v>-1495648.25</v>
      </c>
      <c r="J69" s="25">
        <f t="shared" si="2"/>
        <v>1953866.2399999984</v>
      </c>
      <c r="K69" s="25">
        <v>2708283.25</v>
      </c>
      <c r="L69" s="25">
        <v>3295505.2</v>
      </c>
      <c r="M69" s="25">
        <v>1212635</v>
      </c>
      <c r="N69" s="25">
        <v>1212635</v>
      </c>
      <c r="O69" s="25">
        <v>5818498.92</v>
      </c>
      <c r="P69" s="25">
        <v>0</v>
      </c>
    </row>
    <row r="70" spans="1:16" ht="13.5">
      <c r="A70" s="24" t="s">
        <v>63</v>
      </c>
      <c r="B70" s="24">
        <v>1008062</v>
      </c>
      <c r="C70" s="24">
        <v>2</v>
      </c>
      <c r="D70" s="33" t="s">
        <v>121</v>
      </c>
      <c r="E70" s="25">
        <v>26573580.58</v>
      </c>
      <c r="F70" s="25">
        <v>26549929.36</v>
      </c>
      <c r="G70" s="25">
        <v>28897327.6</v>
      </c>
      <c r="H70" s="25">
        <v>27204873.84</v>
      </c>
      <c r="I70" s="25">
        <f t="shared" si="1"/>
        <v>-2323747.0200000033</v>
      </c>
      <c r="J70" s="25">
        <f t="shared" si="2"/>
        <v>-654944.4800000004</v>
      </c>
      <c r="K70" s="25">
        <v>4032717.02</v>
      </c>
      <c r="L70" s="25">
        <v>2569868.98</v>
      </c>
      <c r="M70" s="25">
        <v>1708970</v>
      </c>
      <c r="N70" s="25">
        <v>1708970</v>
      </c>
      <c r="O70" s="25">
        <v>4460510</v>
      </c>
      <c r="P70" s="25">
        <v>0</v>
      </c>
    </row>
    <row r="71" spans="1:16" ht="13.5">
      <c r="A71" s="24" t="s">
        <v>63</v>
      </c>
      <c r="B71" s="24">
        <v>1008072</v>
      </c>
      <c r="C71" s="24">
        <v>2</v>
      </c>
      <c r="D71" s="33" t="s">
        <v>117</v>
      </c>
      <c r="E71" s="25">
        <v>32560159.45</v>
      </c>
      <c r="F71" s="25">
        <v>33104899.57</v>
      </c>
      <c r="G71" s="25">
        <v>33977829.58</v>
      </c>
      <c r="H71" s="25">
        <v>30375485.01</v>
      </c>
      <c r="I71" s="25">
        <f t="shared" si="1"/>
        <v>-1417670.129999999</v>
      </c>
      <c r="J71" s="25">
        <f t="shared" si="2"/>
        <v>2729414.5599999987</v>
      </c>
      <c r="K71" s="25">
        <v>2017670.13</v>
      </c>
      <c r="L71" s="25">
        <v>4873239.65</v>
      </c>
      <c r="M71" s="25">
        <v>600000</v>
      </c>
      <c r="N71" s="25">
        <v>327086.6</v>
      </c>
      <c r="O71" s="25">
        <v>2491290</v>
      </c>
      <c r="P71" s="25">
        <v>0</v>
      </c>
    </row>
    <row r="72" spans="1:16" ht="13.5">
      <c r="A72" s="24" t="s">
        <v>63</v>
      </c>
      <c r="B72" s="24">
        <v>1009013</v>
      </c>
      <c r="C72" s="24">
        <v>3</v>
      </c>
      <c r="D72" s="33" t="s">
        <v>122</v>
      </c>
      <c r="E72" s="25">
        <v>41958291.81</v>
      </c>
      <c r="F72" s="25">
        <v>42308282.78</v>
      </c>
      <c r="G72" s="25">
        <v>40820336.29</v>
      </c>
      <c r="H72" s="25">
        <v>39907544.44</v>
      </c>
      <c r="I72" s="25">
        <f t="shared" si="1"/>
        <v>1137955.5200000033</v>
      </c>
      <c r="J72" s="25">
        <f t="shared" si="2"/>
        <v>2400738.3400000036</v>
      </c>
      <c r="K72" s="25">
        <v>1443151.76</v>
      </c>
      <c r="L72" s="25">
        <v>1443151.76</v>
      </c>
      <c r="M72" s="25">
        <v>2581107.28</v>
      </c>
      <c r="N72" s="25">
        <v>2581107.28</v>
      </c>
      <c r="O72" s="25">
        <v>12962832.22</v>
      </c>
      <c r="P72" s="25">
        <v>1019.36</v>
      </c>
    </row>
    <row r="73" spans="1:16" ht="13.5">
      <c r="A73" s="24" t="s">
        <v>63</v>
      </c>
      <c r="B73" s="24">
        <v>1009022</v>
      </c>
      <c r="C73" s="24">
        <v>2</v>
      </c>
      <c r="D73" s="33" t="s">
        <v>123</v>
      </c>
      <c r="E73" s="25">
        <v>17517099.44</v>
      </c>
      <c r="F73" s="25">
        <v>17400401.15</v>
      </c>
      <c r="G73" s="25">
        <v>17504385.93</v>
      </c>
      <c r="H73" s="25">
        <v>16345837.71</v>
      </c>
      <c r="I73" s="25">
        <f t="shared" si="1"/>
        <v>12713.51000000164</v>
      </c>
      <c r="J73" s="25">
        <f t="shared" si="2"/>
        <v>1054563.4399999976</v>
      </c>
      <c r="K73" s="25">
        <v>175749.86</v>
      </c>
      <c r="L73" s="25">
        <v>175749.86</v>
      </c>
      <c r="M73" s="25">
        <v>188463.37</v>
      </c>
      <c r="N73" s="25">
        <v>188463.37</v>
      </c>
      <c r="O73" s="25">
        <v>5896454.3</v>
      </c>
      <c r="P73" s="25">
        <v>0</v>
      </c>
    </row>
    <row r="74" spans="1:16" ht="13.5">
      <c r="A74" s="24" t="s">
        <v>63</v>
      </c>
      <c r="B74" s="24">
        <v>1009032</v>
      </c>
      <c r="C74" s="24">
        <v>2</v>
      </c>
      <c r="D74" s="33" t="s">
        <v>124</v>
      </c>
      <c r="E74" s="25">
        <v>16010663.35</v>
      </c>
      <c r="F74" s="25">
        <v>15299175.16</v>
      </c>
      <c r="G74" s="25">
        <v>16735664.35</v>
      </c>
      <c r="H74" s="25">
        <v>15655832.41</v>
      </c>
      <c r="I74" s="25">
        <f aca="true" t="shared" si="3" ref="I74:I137">+E74-G74</f>
        <v>-725001</v>
      </c>
      <c r="J74" s="25">
        <f aca="true" t="shared" si="4" ref="J74:J137">+F74-H74</f>
        <v>-356657.25</v>
      </c>
      <c r="K74" s="25">
        <v>2038611</v>
      </c>
      <c r="L74" s="25">
        <v>2038611.21</v>
      </c>
      <c r="M74" s="25">
        <v>1313610</v>
      </c>
      <c r="N74" s="25">
        <v>1311123.98</v>
      </c>
      <c r="O74" s="25">
        <v>2491351</v>
      </c>
      <c r="P74" s="25">
        <v>0</v>
      </c>
    </row>
    <row r="75" spans="1:16" ht="13.5">
      <c r="A75" s="24" t="s">
        <v>63</v>
      </c>
      <c r="B75" s="24">
        <v>1009043</v>
      </c>
      <c r="C75" s="24">
        <v>3</v>
      </c>
      <c r="D75" s="33" t="s">
        <v>125</v>
      </c>
      <c r="E75" s="25">
        <v>32706278.96</v>
      </c>
      <c r="F75" s="25">
        <v>31871781.38</v>
      </c>
      <c r="G75" s="25">
        <v>31891777.76</v>
      </c>
      <c r="H75" s="25">
        <v>30900760.49</v>
      </c>
      <c r="I75" s="25">
        <f t="shared" si="3"/>
        <v>814501.1999999993</v>
      </c>
      <c r="J75" s="25">
        <f t="shared" si="4"/>
        <v>971020.8900000006</v>
      </c>
      <c r="K75" s="25">
        <v>578530.56</v>
      </c>
      <c r="L75" s="25">
        <v>578530.56</v>
      </c>
      <c r="M75" s="25">
        <v>1393031.76</v>
      </c>
      <c r="N75" s="25">
        <v>1393031.76</v>
      </c>
      <c r="O75" s="25">
        <v>11605000.42</v>
      </c>
      <c r="P75" s="25">
        <v>0</v>
      </c>
    </row>
    <row r="76" spans="1:16" ht="13.5">
      <c r="A76" s="24" t="s">
        <v>63</v>
      </c>
      <c r="B76" s="24">
        <v>1009052</v>
      </c>
      <c r="C76" s="24">
        <v>2</v>
      </c>
      <c r="D76" s="33" t="s">
        <v>126</v>
      </c>
      <c r="E76" s="25">
        <v>50775958.71</v>
      </c>
      <c r="F76" s="25">
        <v>49348624.63</v>
      </c>
      <c r="G76" s="25">
        <v>53511326.85</v>
      </c>
      <c r="H76" s="25">
        <v>36742000.75</v>
      </c>
      <c r="I76" s="25">
        <f t="shared" si="3"/>
        <v>-2735368.1400000006</v>
      </c>
      <c r="J76" s="25">
        <f t="shared" si="4"/>
        <v>12606623.880000003</v>
      </c>
      <c r="K76" s="25">
        <v>5945433.61</v>
      </c>
      <c r="L76" s="25">
        <v>5945433.61</v>
      </c>
      <c r="M76" s="25">
        <v>3210065.47</v>
      </c>
      <c r="N76" s="25">
        <v>3015568.79</v>
      </c>
      <c r="O76" s="25">
        <v>11270760.21</v>
      </c>
      <c r="P76" s="25">
        <v>0</v>
      </c>
    </row>
    <row r="77" spans="1:16" ht="13.5">
      <c r="A77" s="24" t="s">
        <v>63</v>
      </c>
      <c r="B77" s="24">
        <v>1009062</v>
      </c>
      <c r="C77" s="24">
        <v>2</v>
      </c>
      <c r="D77" s="33" t="s">
        <v>127</v>
      </c>
      <c r="E77" s="25">
        <v>15670059.7</v>
      </c>
      <c r="F77" s="25">
        <v>15647579.55</v>
      </c>
      <c r="G77" s="25">
        <v>16341209.7</v>
      </c>
      <c r="H77" s="25">
        <v>13888417.71</v>
      </c>
      <c r="I77" s="25">
        <f t="shared" si="3"/>
        <v>-671150</v>
      </c>
      <c r="J77" s="25">
        <f t="shared" si="4"/>
        <v>1759161.8399999999</v>
      </c>
      <c r="K77" s="25">
        <v>1191150</v>
      </c>
      <c r="L77" s="25">
        <v>539836.41</v>
      </c>
      <c r="M77" s="25">
        <v>520000</v>
      </c>
      <c r="N77" s="25">
        <v>520000</v>
      </c>
      <c r="O77" s="25">
        <v>1430000</v>
      </c>
      <c r="P77" s="25">
        <v>0</v>
      </c>
    </row>
    <row r="78" spans="1:16" ht="13.5">
      <c r="A78" s="24" t="s">
        <v>63</v>
      </c>
      <c r="B78" s="24">
        <v>1009072</v>
      </c>
      <c r="C78" s="24">
        <v>2</v>
      </c>
      <c r="D78" s="33" t="s">
        <v>128</v>
      </c>
      <c r="E78" s="25">
        <v>18565503.35</v>
      </c>
      <c r="F78" s="25">
        <v>18286332.9</v>
      </c>
      <c r="G78" s="25">
        <v>20527909.61</v>
      </c>
      <c r="H78" s="25">
        <v>19467416.55</v>
      </c>
      <c r="I78" s="25">
        <f t="shared" si="3"/>
        <v>-1962406.259999998</v>
      </c>
      <c r="J78" s="25">
        <f t="shared" si="4"/>
        <v>-1181083.6500000022</v>
      </c>
      <c r="K78" s="25">
        <v>1962406.26</v>
      </c>
      <c r="L78" s="25">
        <v>1962406.26</v>
      </c>
      <c r="M78" s="25">
        <v>0</v>
      </c>
      <c r="N78" s="25">
        <v>0</v>
      </c>
      <c r="O78" s="25">
        <v>6668867.96</v>
      </c>
      <c r="P78" s="25">
        <v>3035.96</v>
      </c>
    </row>
    <row r="79" spans="1:16" ht="13.5">
      <c r="A79" s="24" t="s">
        <v>63</v>
      </c>
      <c r="B79" s="24">
        <v>1009082</v>
      </c>
      <c r="C79" s="24">
        <v>2</v>
      </c>
      <c r="D79" s="33" t="s">
        <v>129</v>
      </c>
      <c r="E79" s="25">
        <v>30940240.72</v>
      </c>
      <c r="F79" s="25">
        <v>29301645.32</v>
      </c>
      <c r="G79" s="25">
        <v>46996396.8</v>
      </c>
      <c r="H79" s="25">
        <v>42098925.89</v>
      </c>
      <c r="I79" s="25">
        <f t="shared" si="3"/>
        <v>-16056156.079999998</v>
      </c>
      <c r="J79" s="25">
        <f t="shared" si="4"/>
        <v>-12797280.57</v>
      </c>
      <c r="K79" s="25">
        <v>18317019.02</v>
      </c>
      <c r="L79" s="25">
        <v>16012019.02</v>
      </c>
      <c r="M79" s="25">
        <v>2260862.94</v>
      </c>
      <c r="N79" s="25">
        <v>2260862.94</v>
      </c>
      <c r="O79" s="25">
        <v>22674492.23</v>
      </c>
      <c r="P79" s="25">
        <v>0</v>
      </c>
    </row>
    <row r="80" spans="1:16" ht="13.5">
      <c r="A80" s="24" t="s">
        <v>63</v>
      </c>
      <c r="B80" s="24">
        <v>1010012</v>
      </c>
      <c r="C80" s="24">
        <v>2</v>
      </c>
      <c r="D80" s="33" t="s">
        <v>130</v>
      </c>
      <c r="E80" s="25">
        <v>17753448.38</v>
      </c>
      <c r="F80" s="25">
        <v>17777504.83</v>
      </c>
      <c r="G80" s="25">
        <v>17739531.61</v>
      </c>
      <c r="H80" s="25">
        <v>16543413.11</v>
      </c>
      <c r="I80" s="25">
        <f t="shared" si="3"/>
        <v>13916.769999999553</v>
      </c>
      <c r="J80" s="25">
        <f t="shared" si="4"/>
        <v>1234091.7199999988</v>
      </c>
      <c r="K80" s="25">
        <v>1089658.64</v>
      </c>
      <c r="L80" s="25">
        <v>805228.72</v>
      </c>
      <c r="M80" s="25">
        <v>1103575.41</v>
      </c>
      <c r="N80" s="25">
        <v>1103575.41</v>
      </c>
      <c r="O80" s="25">
        <v>2360761.91</v>
      </c>
      <c r="P80" s="25">
        <v>0</v>
      </c>
    </row>
    <row r="81" spans="1:16" ht="13.5">
      <c r="A81" s="24" t="s">
        <v>63</v>
      </c>
      <c r="B81" s="24">
        <v>1010022</v>
      </c>
      <c r="C81" s="24">
        <v>2</v>
      </c>
      <c r="D81" s="33" t="s">
        <v>131</v>
      </c>
      <c r="E81" s="25">
        <v>12982959.78</v>
      </c>
      <c r="F81" s="25">
        <v>13390019.06</v>
      </c>
      <c r="G81" s="25">
        <v>13022959.78</v>
      </c>
      <c r="H81" s="25">
        <v>12205222.31</v>
      </c>
      <c r="I81" s="25">
        <f t="shared" si="3"/>
        <v>-40000</v>
      </c>
      <c r="J81" s="25">
        <f t="shared" si="4"/>
        <v>1184796.75</v>
      </c>
      <c r="K81" s="25">
        <v>289664.11</v>
      </c>
      <c r="L81" s="25">
        <v>1483266.54</v>
      </c>
      <c r="M81" s="25">
        <v>249664.11</v>
      </c>
      <c r="N81" s="25">
        <v>249664.11</v>
      </c>
      <c r="O81" s="25">
        <v>741563.71</v>
      </c>
      <c r="P81" s="25">
        <v>0</v>
      </c>
    </row>
    <row r="82" spans="1:16" ht="13.5">
      <c r="A82" s="24" t="s">
        <v>63</v>
      </c>
      <c r="B82" s="24">
        <v>1010032</v>
      </c>
      <c r="C82" s="24">
        <v>2</v>
      </c>
      <c r="D82" s="33" t="s">
        <v>132</v>
      </c>
      <c r="E82" s="25">
        <v>26379483.17</v>
      </c>
      <c r="F82" s="25">
        <v>26389360.58</v>
      </c>
      <c r="G82" s="25">
        <v>26916153.13</v>
      </c>
      <c r="H82" s="25">
        <v>25774748.61</v>
      </c>
      <c r="I82" s="25">
        <f t="shared" si="3"/>
        <v>-536669.9599999972</v>
      </c>
      <c r="J82" s="25">
        <f t="shared" si="4"/>
        <v>614611.9699999988</v>
      </c>
      <c r="K82" s="25">
        <v>536669.96</v>
      </c>
      <c r="L82" s="25">
        <v>536669.96</v>
      </c>
      <c r="M82" s="25">
        <v>0</v>
      </c>
      <c r="N82" s="25">
        <v>0</v>
      </c>
      <c r="O82" s="25">
        <v>195</v>
      </c>
      <c r="P82" s="25">
        <v>195</v>
      </c>
    </row>
    <row r="83" spans="1:16" ht="13.5">
      <c r="A83" s="24" t="s">
        <v>63</v>
      </c>
      <c r="B83" s="24">
        <v>1010042</v>
      </c>
      <c r="C83" s="24">
        <v>2</v>
      </c>
      <c r="D83" s="33" t="s">
        <v>133</v>
      </c>
      <c r="E83" s="25">
        <v>20423591</v>
      </c>
      <c r="F83" s="25">
        <v>20200851.19</v>
      </c>
      <c r="G83" s="25">
        <v>23911938</v>
      </c>
      <c r="H83" s="25">
        <v>21240155.29</v>
      </c>
      <c r="I83" s="25">
        <f t="shared" si="3"/>
        <v>-3488347</v>
      </c>
      <c r="J83" s="25">
        <f t="shared" si="4"/>
        <v>-1039304.0999999978</v>
      </c>
      <c r="K83" s="25">
        <v>3488347</v>
      </c>
      <c r="L83" s="25">
        <v>4629644.51</v>
      </c>
      <c r="M83" s="25">
        <v>0</v>
      </c>
      <c r="N83" s="25">
        <v>0</v>
      </c>
      <c r="O83" s="25">
        <v>858112</v>
      </c>
      <c r="P83" s="25">
        <v>0</v>
      </c>
    </row>
    <row r="84" spans="1:16" ht="13.5">
      <c r="A84" s="24" t="s">
        <v>63</v>
      </c>
      <c r="B84" s="24">
        <v>1010052</v>
      </c>
      <c r="C84" s="24">
        <v>2</v>
      </c>
      <c r="D84" s="33" t="s">
        <v>134</v>
      </c>
      <c r="E84" s="25">
        <v>11803295.97</v>
      </c>
      <c r="F84" s="25">
        <v>11678616.37</v>
      </c>
      <c r="G84" s="25">
        <v>13338944.59</v>
      </c>
      <c r="H84" s="25">
        <v>11598996.19</v>
      </c>
      <c r="I84" s="25">
        <f t="shared" si="3"/>
        <v>-1535648.6199999992</v>
      </c>
      <c r="J84" s="25">
        <f t="shared" si="4"/>
        <v>79620.1799999997</v>
      </c>
      <c r="K84" s="25">
        <v>1757870.86</v>
      </c>
      <c r="L84" s="25">
        <v>1757870.86</v>
      </c>
      <c r="M84" s="25">
        <v>222222.24</v>
      </c>
      <c r="N84" s="25">
        <v>222222.24</v>
      </c>
      <c r="O84" s="25">
        <v>601515.68</v>
      </c>
      <c r="P84" s="25">
        <v>0</v>
      </c>
    </row>
    <row r="85" spans="1:16" ht="13.5">
      <c r="A85" s="24" t="s">
        <v>63</v>
      </c>
      <c r="B85" s="24">
        <v>1010062</v>
      </c>
      <c r="C85" s="24">
        <v>2</v>
      </c>
      <c r="D85" s="33" t="s">
        <v>135</v>
      </c>
      <c r="E85" s="25">
        <v>41967969.96</v>
      </c>
      <c r="F85" s="25">
        <v>41397716.19</v>
      </c>
      <c r="G85" s="25">
        <v>46378814.14</v>
      </c>
      <c r="H85" s="25">
        <v>44988482.88</v>
      </c>
      <c r="I85" s="25">
        <f t="shared" si="3"/>
        <v>-4410844.18</v>
      </c>
      <c r="J85" s="25">
        <f t="shared" si="4"/>
        <v>-3590766.690000005</v>
      </c>
      <c r="K85" s="25">
        <v>6021743.3</v>
      </c>
      <c r="L85" s="25">
        <v>6021743.3</v>
      </c>
      <c r="M85" s="25">
        <v>1610899.12</v>
      </c>
      <c r="N85" s="25">
        <v>1610899.12</v>
      </c>
      <c r="O85" s="25">
        <v>20597879.15</v>
      </c>
      <c r="P85" s="25">
        <v>0</v>
      </c>
    </row>
    <row r="86" spans="1:16" ht="13.5">
      <c r="A86" s="24" t="s">
        <v>63</v>
      </c>
      <c r="B86" s="24">
        <v>1010072</v>
      </c>
      <c r="C86" s="24">
        <v>2</v>
      </c>
      <c r="D86" s="33" t="s">
        <v>136</v>
      </c>
      <c r="E86" s="25">
        <v>10821459.85</v>
      </c>
      <c r="F86" s="25">
        <v>10800328.03</v>
      </c>
      <c r="G86" s="25">
        <v>11485990.35</v>
      </c>
      <c r="H86" s="25">
        <v>10931381.03</v>
      </c>
      <c r="I86" s="25">
        <f t="shared" si="3"/>
        <v>-664530.5</v>
      </c>
      <c r="J86" s="25">
        <f t="shared" si="4"/>
        <v>-131053</v>
      </c>
      <c r="K86" s="25">
        <v>1269567.2</v>
      </c>
      <c r="L86" s="25">
        <v>1119567.2</v>
      </c>
      <c r="M86" s="25">
        <v>605036.7</v>
      </c>
      <c r="N86" s="25">
        <v>579605</v>
      </c>
      <c r="O86" s="25">
        <v>2117850</v>
      </c>
      <c r="P86" s="25">
        <v>0</v>
      </c>
    </row>
    <row r="87" spans="1:16" ht="13.5">
      <c r="A87" s="24" t="s">
        <v>63</v>
      </c>
      <c r="B87" s="24">
        <v>1010082</v>
      </c>
      <c r="C87" s="24">
        <v>2</v>
      </c>
      <c r="D87" s="33" t="s">
        <v>137</v>
      </c>
      <c r="E87" s="25">
        <v>36681125.1</v>
      </c>
      <c r="F87" s="25">
        <v>36631313.8</v>
      </c>
      <c r="G87" s="25">
        <v>37131125.1</v>
      </c>
      <c r="H87" s="25">
        <v>35241794.98</v>
      </c>
      <c r="I87" s="25">
        <f t="shared" si="3"/>
        <v>-450000</v>
      </c>
      <c r="J87" s="25">
        <f t="shared" si="4"/>
        <v>1389518.8200000003</v>
      </c>
      <c r="K87" s="25">
        <v>2478500</v>
      </c>
      <c r="L87" s="25">
        <v>2552192.65</v>
      </c>
      <c r="M87" s="25">
        <v>2028500</v>
      </c>
      <c r="N87" s="25">
        <v>1958000</v>
      </c>
      <c r="O87" s="25">
        <v>17114000</v>
      </c>
      <c r="P87" s="25">
        <v>0</v>
      </c>
    </row>
    <row r="88" spans="1:16" ht="13.5">
      <c r="A88" s="24" t="s">
        <v>63</v>
      </c>
      <c r="B88" s="24">
        <v>1010093</v>
      </c>
      <c r="C88" s="24">
        <v>3</v>
      </c>
      <c r="D88" s="33" t="s">
        <v>138</v>
      </c>
      <c r="E88" s="25">
        <v>45911259.69</v>
      </c>
      <c r="F88" s="25">
        <v>45656344.63</v>
      </c>
      <c r="G88" s="25">
        <v>48936719.94</v>
      </c>
      <c r="H88" s="25">
        <v>43973237.82</v>
      </c>
      <c r="I88" s="25">
        <f t="shared" si="3"/>
        <v>-3025460.25</v>
      </c>
      <c r="J88" s="25">
        <f t="shared" si="4"/>
        <v>1683106.8100000024</v>
      </c>
      <c r="K88" s="25">
        <v>6746635.25</v>
      </c>
      <c r="L88" s="25">
        <v>6650673.25</v>
      </c>
      <c r="M88" s="25">
        <v>3721175</v>
      </c>
      <c r="N88" s="25">
        <v>3721175</v>
      </c>
      <c r="O88" s="25">
        <v>13250761.96</v>
      </c>
      <c r="P88" s="25">
        <v>0</v>
      </c>
    </row>
    <row r="89" spans="1:16" ht="13.5">
      <c r="A89" s="24" t="s">
        <v>63</v>
      </c>
      <c r="B89" s="24">
        <v>1010102</v>
      </c>
      <c r="C89" s="24">
        <v>2</v>
      </c>
      <c r="D89" s="33" t="s">
        <v>139</v>
      </c>
      <c r="E89" s="25">
        <v>42490418.36</v>
      </c>
      <c r="F89" s="25">
        <v>42803321.13</v>
      </c>
      <c r="G89" s="25">
        <v>43290853.93</v>
      </c>
      <c r="H89" s="25">
        <v>41104693.36</v>
      </c>
      <c r="I89" s="25">
        <f t="shared" si="3"/>
        <v>-800435.5700000003</v>
      </c>
      <c r="J89" s="25">
        <f t="shared" si="4"/>
        <v>1698627.7700000033</v>
      </c>
      <c r="K89" s="25">
        <v>5573582.59</v>
      </c>
      <c r="L89" s="25">
        <v>5573582.59</v>
      </c>
      <c r="M89" s="25">
        <v>4773147.02</v>
      </c>
      <c r="N89" s="25">
        <v>4773147.02</v>
      </c>
      <c r="O89" s="25">
        <v>9847500</v>
      </c>
      <c r="P89" s="25">
        <v>0</v>
      </c>
    </row>
    <row r="90" spans="1:16" ht="13.5">
      <c r="A90" s="24" t="s">
        <v>63</v>
      </c>
      <c r="B90" s="24">
        <v>1010113</v>
      </c>
      <c r="C90" s="24">
        <v>3</v>
      </c>
      <c r="D90" s="33" t="s">
        <v>140</v>
      </c>
      <c r="E90" s="25">
        <v>26534349.42</v>
      </c>
      <c r="F90" s="25">
        <v>26485698.19</v>
      </c>
      <c r="G90" s="25">
        <v>25255834.06</v>
      </c>
      <c r="H90" s="25">
        <v>24520114.41</v>
      </c>
      <c r="I90" s="25">
        <f t="shared" si="3"/>
        <v>1278515.3600000031</v>
      </c>
      <c r="J90" s="25">
        <f t="shared" si="4"/>
        <v>1965583.7800000012</v>
      </c>
      <c r="K90" s="25">
        <v>1442770.12</v>
      </c>
      <c r="L90" s="25">
        <v>1242770.12</v>
      </c>
      <c r="M90" s="25">
        <v>2721285.48</v>
      </c>
      <c r="N90" s="25">
        <v>2721285.48</v>
      </c>
      <c r="O90" s="25">
        <v>8210231.38</v>
      </c>
      <c r="P90" s="25">
        <v>0</v>
      </c>
    </row>
    <row r="91" spans="1:16" ht="13.5">
      <c r="A91" s="24" t="s">
        <v>63</v>
      </c>
      <c r="B91" s="24">
        <v>1011012</v>
      </c>
      <c r="C91" s="24">
        <v>2</v>
      </c>
      <c r="D91" s="33" t="s">
        <v>141</v>
      </c>
      <c r="E91" s="25">
        <v>15608350.11</v>
      </c>
      <c r="F91" s="25">
        <v>15382254.41</v>
      </c>
      <c r="G91" s="25">
        <v>16358912.84</v>
      </c>
      <c r="H91" s="25">
        <v>15444258.24</v>
      </c>
      <c r="I91" s="25">
        <f t="shared" si="3"/>
        <v>-750562.7300000004</v>
      </c>
      <c r="J91" s="25">
        <f t="shared" si="4"/>
        <v>-62003.830000000075</v>
      </c>
      <c r="K91" s="25">
        <v>1276719.38</v>
      </c>
      <c r="L91" s="25">
        <v>1319088.8</v>
      </c>
      <c r="M91" s="25">
        <v>526156.65</v>
      </c>
      <c r="N91" s="25">
        <v>526156.65</v>
      </c>
      <c r="O91" s="25">
        <v>678736.22</v>
      </c>
      <c r="P91" s="25">
        <v>0</v>
      </c>
    </row>
    <row r="92" spans="1:16" ht="13.5">
      <c r="A92" s="24" t="s">
        <v>63</v>
      </c>
      <c r="B92" s="24">
        <v>1011022</v>
      </c>
      <c r="C92" s="24">
        <v>2</v>
      </c>
      <c r="D92" s="33" t="s">
        <v>142</v>
      </c>
      <c r="E92" s="25">
        <v>11768117.65</v>
      </c>
      <c r="F92" s="25">
        <v>11702577.02</v>
      </c>
      <c r="G92" s="25">
        <v>11544269.65</v>
      </c>
      <c r="H92" s="25">
        <v>11178760.75</v>
      </c>
      <c r="I92" s="25">
        <f t="shared" si="3"/>
        <v>223848</v>
      </c>
      <c r="J92" s="25">
        <f t="shared" si="4"/>
        <v>523816.26999999955</v>
      </c>
      <c r="K92" s="25">
        <v>0</v>
      </c>
      <c r="L92" s="25">
        <v>321127.36</v>
      </c>
      <c r="M92" s="25">
        <v>223848</v>
      </c>
      <c r="N92" s="25">
        <v>223848</v>
      </c>
      <c r="O92" s="25">
        <v>4240064</v>
      </c>
      <c r="P92" s="25">
        <v>0</v>
      </c>
    </row>
    <row r="93" spans="1:16" ht="13.5">
      <c r="A93" s="24" t="s">
        <v>63</v>
      </c>
      <c r="B93" s="24">
        <v>1011033</v>
      </c>
      <c r="C93" s="24">
        <v>3</v>
      </c>
      <c r="D93" s="33" t="s">
        <v>143</v>
      </c>
      <c r="E93" s="25">
        <v>54504926.08</v>
      </c>
      <c r="F93" s="25">
        <v>54753582.83</v>
      </c>
      <c r="G93" s="25">
        <v>54693061.9</v>
      </c>
      <c r="H93" s="25">
        <v>48661203.94</v>
      </c>
      <c r="I93" s="25">
        <f t="shared" si="3"/>
        <v>-188135.8200000003</v>
      </c>
      <c r="J93" s="25">
        <f t="shared" si="4"/>
        <v>6092378.890000001</v>
      </c>
      <c r="K93" s="25">
        <v>2551062.32</v>
      </c>
      <c r="L93" s="25">
        <v>2582412.78</v>
      </c>
      <c r="M93" s="25">
        <v>2362926.5</v>
      </c>
      <c r="N93" s="25">
        <v>2362926.5</v>
      </c>
      <c r="O93" s="25">
        <v>22214918.21</v>
      </c>
      <c r="P93" s="25">
        <v>0</v>
      </c>
    </row>
    <row r="94" spans="1:16" ht="13.5">
      <c r="A94" s="24" t="s">
        <v>63</v>
      </c>
      <c r="B94" s="24">
        <v>1011043</v>
      </c>
      <c r="C94" s="24">
        <v>3</v>
      </c>
      <c r="D94" s="33" t="s">
        <v>144</v>
      </c>
      <c r="E94" s="25">
        <v>46886411.33</v>
      </c>
      <c r="F94" s="25">
        <v>43025925.41</v>
      </c>
      <c r="G94" s="25">
        <v>62841467.69</v>
      </c>
      <c r="H94" s="25">
        <v>57997815.55</v>
      </c>
      <c r="I94" s="25">
        <f t="shared" si="3"/>
        <v>-15955056.36</v>
      </c>
      <c r="J94" s="25">
        <f t="shared" si="4"/>
        <v>-14971890.14</v>
      </c>
      <c r="K94" s="25">
        <v>19563530.1</v>
      </c>
      <c r="L94" s="25">
        <v>18684258.46</v>
      </c>
      <c r="M94" s="25">
        <v>3608473.74</v>
      </c>
      <c r="N94" s="25">
        <v>3608473.74</v>
      </c>
      <c r="O94" s="25">
        <v>19590991.44</v>
      </c>
      <c r="P94" s="25">
        <v>22755</v>
      </c>
    </row>
    <row r="95" spans="1:16" ht="13.5">
      <c r="A95" s="24" t="s">
        <v>63</v>
      </c>
      <c r="B95" s="24">
        <v>1011052</v>
      </c>
      <c r="C95" s="24">
        <v>2</v>
      </c>
      <c r="D95" s="33" t="s">
        <v>145</v>
      </c>
      <c r="E95" s="25">
        <v>22759425.28</v>
      </c>
      <c r="F95" s="25">
        <v>22627715.37</v>
      </c>
      <c r="G95" s="25">
        <v>23198612.79</v>
      </c>
      <c r="H95" s="25">
        <v>20958739.94</v>
      </c>
      <c r="I95" s="25">
        <f t="shared" si="3"/>
        <v>-439187.5099999979</v>
      </c>
      <c r="J95" s="25">
        <f t="shared" si="4"/>
        <v>1668975.4299999997</v>
      </c>
      <c r="K95" s="25">
        <v>3382992.51</v>
      </c>
      <c r="L95" s="25">
        <v>3349641.51</v>
      </c>
      <c r="M95" s="25">
        <v>2943805</v>
      </c>
      <c r="N95" s="25">
        <v>2936841</v>
      </c>
      <c r="O95" s="25">
        <v>5027354</v>
      </c>
      <c r="P95" s="25">
        <v>0</v>
      </c>
    </row>
    <row r="96" spans="1:16" ht="13.5">
      <c r="A96" s="24" t="s">
        <v>63</v>
      </c>
      <c r="B96" s="24">
        <v>1011062</v>
      </c>
      <c r="C96" s="24">
        <v>2</v>
      </c>
      <c r="D96" s="33" t="s">
        <v>146</v>
      </c>
      <c r="E96" s="25">
        <v>15461482.61</v>
      </c>
      <c r="F96" s="25">
        <v>15109508.95</v>
      </c>
      <c r="G96" s="25">
        <v>15083482.61</v>
      </c>
      <c r="H96" s="25">
        <v>14246652.44</v>
      </c>
      <c r="I96" s="25">
        <f t="shared" si="3"/>
        <v>378000</v>
      </c>
      <c r="J96" s="25">
        <f t="shared" si="4"/>
        <v>862856.5099999998</v>
      </c>
      <c r="K96" s="25">
        <v>300000</v>
      </c>
      <c r="L96" s="25">
        <v>525801.77</v>
      </c>
      <c r="M96" s="25">
        <v>678000</v>
      </c>
      <c r="N96" s="25">
        <v>678000</v>
      </c>
      <c r="O96" s="25">
        <v>8537618.59</v>
      </c>
      <c r="P96" s="25">
        <v>118.59</v>
      </c>
    </row>
    <row r="97" spans="1:16" ht="13.5">
      <c r="A97" s="24" t="s">
        <v>63</v>
      </c>
      <c r="B97" s="24">
        <v>1012011</v>
      </c>
      <c r="C97" s="24">
        <v>1</v>
      </c>
      <c r="D97" s="33" t="s">
        <v>147</v>
      </c>
      <c r="E97" s="25">
        <v>143138065.39</v>
      </c>
      <c r="F97" s="25">
        <v>139662411.95</v>
      </c>
      <c r="G97" s="25">
        <v>153801784.99</v>
      </c>
      <c r="H97" s="25">
        <v>144210901.86</v>
      </c>
      <c r="I97" s="25">
        <f t="shared" si="3"/>
        <v>-10663719.600000024</v>
      </c>
      <c r="J97" s="25">
        <f t="shared" si="4"/>
        <v>-4548489.910000026</v>
      </c>
      <c r="K97" s="25">
        <v>16855837.95</v>
      </c>
      <c r="L97" s="25">
        <v>17687634.95</v>
      </c>
      <c r="M97" s="25">
        <v>6192118.35</v>
      </c>
      <c r="N97" s="25">
        <v>6192118.35</v>
      </c>
      <c r="O97" s="25">
        <v>27094749.52</v>
      </c>
      <c r="P97" s="25">
        <v>0</v>
      </c>
    </row>
    <row r="98" spans="1:16" ht="13.5">
      <c r="A98" s="24" t="s">
        <v>63</v>
      </c>
      <c r="B98" s="24">
        <v>1012022</v>
      </c>
      <c r="C98" s="24">
        <v>2</v>
      </c>
      <c r="D98" s="33" t="s">
        <v>148</v>
      </c>
      <c r="E98" s="25">
        <v>14775015.04</v>
      </c>
      <c r="F98" s="25">
        <v>14036673.15</v>
      </c>
      <c r="G98" s="25">
        <v>14954950.04</v>
      </c>
      <c r="H98" s="25">
        <v>13729997.61</v>
      </c>
      <c r="I98" s="25">
        <f t="shared" si="3"/>
        <v>-179935</v>
      </c>
      <c r="J98" s="25">
        <f t="shared" si="4"/>
        <v>306675.54000000097</v>
      </c>
      <c r="K98" s="25">
        <v>1673403</v>
      </c>
      <c r="L98" s="25">
        <v>1420806.5</v>
      </c>
      <c r="M98" s="25">
        <v>1493468</v>
      </c>
      <c r="N98" s="25">
        <v>1493468</v>
      </c>
      <c r="O98" s="25">
        <v>2051106</v>
      </c>
      <c r="P98" s="25">
        <v>0</v>
      </c>
    </row>
    <row r="99" spans="1:16" ht="13.5">
      <c r="A99" s="24" t="s">
        <v>63</v>
      </c>
      <c r="B99" s="24">
        <v>1012032</v>
      </c>
      <c r="C99" s="24">
        <v>2</v>
      </c>
      <c r="D99" s="33" t="s">
        <v>149</v>
      </c>
      <c r="E99" s="25">
        <v>19695289.32</v>
      </c>
      <c r="F99" s="25">
        <v>19731874.9</v>
      </c>
      <c r="G99" s="25">
        <v>21047382.34</v>
      </c>
      <c r="H99" s="25">
        <v>19756883.06</v>
      </c>
      <c r="I99" s="25">
        <f t="shared" si="3"/>
        <v>-1352093.0199999996</v>
      </c>
      <c r="J99" s="25">
        <f t="shared" si="4"/>
        <v>-25008.16000000015</v>
      </c>
      <c r="K99" s="25">
        <v>2194053.02</v>
      </c>
      <c r="L99" s="25">
        <v>1190277.02</v>
      </c>
      <c r="M99" s="25">
        <v>841960</v>
      </c>
      <c r="N99" s="25">
        <v>841960</v>
      </c>
      <c r="O99" s="25">
        <v>5274215</v>
      </c>
      <c r="P99" s="25">
        <v>0</v>
      </c>
    </row>
    <row r="100" spans="1:16" ht="13.5">
      <c r="A100" s="24" t="s">
        <v>63</v>
      </c>
      <c r="B100" s="24">
        <v>1012042</v>
      </c>
      <c r="C100" s="24">
        <v>2</v>
      </c>
      <c r="D100" s="33" t="s">
        <v>150</v>
      </c>
      <c r="E100" s="25">
        <v>17404404.21</v>
      </c>
      <c r="F100" s="25">
        <v>17259637.79</v>
      </c>
      <c r="G100" s="25">
        <v>16756564.67</v>
      </c>
      <c r="H100" s="25">
        <v>16336888.92</v>
      </c>
      <c r="I100" s="25">
        <f t="shared" si="3"/>
        <v>647839.540000001</v>
      </c>
      <c r="J100" s="25">
        <f t="shared" si="4"/>
        <v>922748.8699999992</v>
      </c>
      <c r="K100" s="25">
        <v>152160.46</v>
      </c>
      <c r="L100" s="25">
        <v>152160.46</v>
      </c>
      <c r="M100" s="25">
        <v>800000</v>
      </c>
      <c r="N100" s="25">
        <v>800000</v>
      </c>
      <c r="O100" s="25">
        <v>4907243.69</v>
      </c>
      <c r="P100" s="25">
        <v>331.69</v>
      </c>
    </row>
    <row r="101" spans="1:16" ht="13.5">
      <c r="A101" s="24" t="s">
        <v>63</v>
      </c>
      <c r="B101" s="24">
        <v>1012053</v>
      </c>
      <c r="C101" s="24">
        <v>3</v>
      </c>
      <c r="D101" s="33" t="s">
        <v>151</v>
      </c>
      <c r="E101" s="25">
        <v>23498072.68</v>
      </c>
      <c r="F101" s="25">
        <v>23657813.33</v>
      </c>
      <c r="G101" s="25">
        <v>23999072.68</v>
      </c>
      <c r="H101" s="25">
        <v>22781898.57</v>
      </c>
      <c r="I101" s="25">
        <f t="shared" si="3"/>
        <v>-501000</v>
      </c>
      <c r="J101" s="25">
        <f t="shared" si="4"/>
        <v>875914.7599999979</v>
      </c>
      <c r="K101" s="25">
        <v>1822500</v>
      </c>
      <c r="L101" s="25">
        <v>3899160.06</v>
      </c>
      <c r="M101" s="25">
        <v>1321500</v>
      </c>
      <c r="N101" s="25">
        <v>1321500</v>
      </c>
      <c r="O101" s="25">
        <v>1619978.2</v>
      </c>
      <c r="P101" s="25">
        <v>103978.2</v>
      </c>
    </row>
    <row r="102" spans="1:16" ht="13.5">
      <c r="A102" s="24" t="s">
        <v>63</v>
      </c>
      <c r="B102" s="24">
        <v>1012062</v>
      </c>
      <c r="C102" s="24">
        <v>2</v>
      </c>
      <c r="D102" s="33" t="s">
        <v>152</v>
      </c>
      <c r="E102" s="25">
        <v>12761639.84</v>
      </c>
      <c r="F102" s="25">
        <v>12804810.93</v>
      </c>
      <c r="G102" s="25">
        <v>12892430.67</v>
      </c>
      <c r="H102" s="25">
        <v>11832768.25</v>
      </c>
      <c r="I102" s="25">
        <f t="shared" si="3"/>
        <v>-130790.83000000007</v>
      </c>
      <c r="J102" s="25">
        <f t="shared" si="4"/>
        <v>972042.6799999997</v>
      </c>
      <c r="K102" s="25">
        <v>644290.81</v>
      </c>
      <c r="L102" s="25">
        <v>324769.96</v>
      </c>
      <c r="M102" s="25">
        <v>513499.98</v>
      </c>
      <c r="N102" s="25">
        <v>513499.98</v>
      </c>
      <c r="O102" s="25">
        <v>1312100.02</v>
      </c>
      <c r="P102" s="25">
        <v>0</v>
      </c>
    </row>
    <row r="103" spans="1:16" ht="13.5">
      <c r="A103" s="24" t="s">
        <v>63</v>
      </c>
      <c r="B103" s="24">
        <v>1012072</v>
      </c>
      <c r="C103" s="24">
        <v>2</v>
      </c>
      <c r="D103" s="33" t="s">
        <v>153</v>
      </c>
      <c r="E103" s="25">
        <v>15574551.61</v>
      </c>
      <c r="F103" s="25">
        <v>16197626.61</v>
      </c>
      <c r="G103" s="25">
        <v>16719279.1</v>
      </c>
      <c r="H103" s="25">
        <v>15738061.88</v>
      </c>
      <c r="I103" s="25">
        <f t="shared" si="3"/>
        <v>-1144727.4900000002</v>
      </c>
      <c r="J103" s="25">
        <f t="shared" si="4"/>
        <v>459564.7299999986</v>
      </c>
      <c r="K103" s="25">
        <v>3104304.46</v>
      </c>
      <c r="L103" s="25">
        <v>2418937.46</v>
      </c>
      <c r="M103" s="25">
        <v>1959576.97</v>
      </c>
      <c r="N103" s="25">
        <v>1959576.61</v>
      </c>
      <c r="O103" s="25">
        <v>2218699.92</v>
      </c>
      <c r="P103" s="25">
        <v>0</v>
      </c>
    </row>
    <row r="104" spans="1:16" ht="13.5">
      <c r="A104" s="24" t="s">
        <v>63</v>
      </c>
      <c r="B104" s="24">
        <v>1012082</v>
      </c>
      <c r="C104" s="24">
        <v>2</v>
      </c>
      <c r="D104" s="33" t="s">
        <v>154</v>
      </c>
      <c r="E104" s="25">
        <v>15677137.45</v>
      </c>
      <c r="F104" s="25">
        <v>15629825.33</v>
      </c>
      <c r="G104" s="25">
        <v>17169011.65</v>
      </c>
      <c r="H104" s="25">
        <v>16101609.38</v>
      </c>
      <c r="I104" s="25">
        <f t="shared" si="3"/>
        <v>-1491874.1999999993</v>
      </c>
      <c r="J104" s="25">
        <f t="shared" si="4"/>
        <v>-471784.05000000075</v>
      </c>
      <c r="K104" s="25">
        <v>2816968.39</v>
      </c>
      <c r="L104" s="25">
        <v>2482326.02</v>
      </c>
      <c r="M104" s="25">
        <v>1325094.19</v>
      </c>
      <c r="N104" s="25">
        <v>1351059.19</v>
      </c>
      <c r="O104" s="25">
        <v>3597743.71</v>
      </c>
      <c r="P104" s="25">
        <v>0</v>
      </c>
    </row>
    <row r="105" spans="1:16" ht="13.5">
      <c r="A105" s="24" t="s">
        <v>63</v>
      </c>
      <c r="B105" s="24">
        <v>1012092</v>
      </c>
      <c r="C105" s="24">
        <v>2</v>
      </c>
      <c r="D105" s="33" t="s">
        <v>155</v>
      </c>
      <c r="E105" s="25">
        <v>14458051.77</v>
      </c>
      <c r="F105" s="25">
        <v>14008076.46</v>
      </c>
      <c r="G105" s="25">
        <v>14505051.77</v>
      </c>
      <c r="H105" s="25">
        <v>13876066.09</v>
      </c>
      <c r="I105" s="25">
        <f t="shared" si="3"/>
        <v>-47000</v>
      </c>
      <c r="J105" s="25">
        <f t="shared" si="4"/>
        <v>132010.37000000104</v>
      </c>
      <c r="K105" s="25">
        <v>47000</v>
      </c>
      <c r="L105" s="25">
        <v>2417026.91</v>
      </c>
      <c r="M105" s="25">
        <v>0</v>
      </c>
      <c r="N105" s="25">
        <v>0</v>
      </c>
      <c r="O105" s="25">
        <v>0</v>
      </c>
      <c r="P105" s="25">
        <v>0</v>
      </c>
    </row>
    <row r="106" spans="1:16" ht="13.5">
      <c r="A106" s="24" t="s">
        <v>63</v>
      </c>
      <c r="B106" s="24">
        <v>1012102</v>
      </c>
      <c r="C106" s="24">
        <v>2</v>
      </c>
      <c r="D106" s="33" t="s">
        <v>156</v>
      </c>
      <c r="E106" s="25">
        <v>15829764.29</v>
      </c>
      <c r="F106" s="25">
        <v>16136861.27</v>
      </c>
      <c r="G106" s="25">
        <v>17038516.15</v>
      </c>
      <c r="H106" s="25">
        <v>15017365.7</v>
      </c>
      <c r="I106" s="25">
        <f t="shared" si="3"/>
        <v>-1208751.8599999994</v>
      </c>
      <c r="J106" s="25">
        <f t="shared" si="4"/>
        <v>1119495.5700000003</v>
      </c>
      <c r="K106" s="25">
        <v>2409632.86</v>
      </c>
      <c r="L106" s="25">
        <v>2409632.86</v>
      </c>
      <c r="M106" s="25">
        <v>1200881</v>
      </c>
      <c r="N106" s="25">
        <v>1200881</v>
      </c>
      <c r="O106" s="25">
        <v>0</v>
      </c>
      <c r="P106" s="25">
        <v>0</v>
      </c>
    </row>
    <row r="107" spans="1:16" ht="13.5">
      <c r="A107" s="24" t="s">
        <v>63</v>
      </c>
      <c r="B107" s="24">
        <v>1012113</v>
      </c>
      <c r="C107" s="24">
        <v>3</v>
      </c>
      <c r="D107" s="33" t="s">
        <v>157</v>
      </c>
      <c r="E107" s="25">
        <v>26374611.17</v>
      </c>
      <c r="F107" s="25">
        <v>26642757.25</v>
      </c>
      <c r="G107" s="25">
        <v>26656266.17</v>
      </c>
      <c r="H107" s="25">
        <v>25567427.78</v>
      </c>
      <c r="I107" s="25">
        <f t="shared" si="3"/>
        <v>-281655</v>
      </c>
      <c r="J107" s="25">
        <f t="shared" si="4"/>
        <v>1075329.4699999988</v>
      </c>
      <c r="K107" s="25">
        <v>1583200.81</v>
      </c>
      <c r="L107" s="25">
        <v>1583200.65</v>
      </c>
      <c r="M107" s="25">
        <v>1301545.81</v>
      </c>
      <c r="N107" s="25">
        <v>1301545.81</v>
      </c>
      <c r="O107" s="25">
        <v>7391885.21</v>
      </c>
      <c r="P107" s="25">
        <v>0</v>
      </c>
    </row>
    <row r="108" spans="1:16" ht="13.5">
      <c r="A108" s="24" t="s">
        <v>63</v>
      </c>
      <c r="B108" s="24">
        <v>1012122</v>
      </c>
      <c r="C108" s="24">
        <v>2</v>
      </c>
      <c r="D108" s="33" t="s">
        <v>147</v>
      </c>
      <c r="E108" s="25">
        <v>16988709.36</v>
      </c>
      <c r="F108" s="25">
        <v>16943822.97</v>
      </c>
      <c r="G108" s="25">
        <v>17890339.13</v>
      </c>
      <c r="H108" s="25">
        <v>16662558.13</v>
      </c>
      <c r="I108" s="25">
        <f t="shared" si="3"/>
        <v>-901629.7699999996</v>
      </c>
      <c r="J108" s="25">
        <f t="shared" si="4"/>
        <v>281264.839999998</v>
      </c>
      <c r="K108" s="25">
        <v>1661749.77</v>
      </c>
      <c r="L108" s="25">
        <v>1661749.77</v>
      </c>
      <c r="M108" s="25">
        <v>760120</v>
      </c>
      <c r="N108" s="25">
        <v>760120</v>
      </c>
      <c r="O108" s="25">
        <v>2295000</v>
      </c>
      <c r="P108" s="25">
        <v>0</v>
      </c>
    </row>
    <row r="109" spans="1:16" ht="13.5">
      <c r="A109" s="24" t="s">
        <v>63</v>
      </c>
      <c r="B109" s="24">
        <v>1012132</v>
      </c>
      <c r="C109" s="24">
        <v>2</v>
      </c>
      <c r="D109" s="33" t="s">
        <v>158</v>
      </c>
      <c r="E109" s="25">
        <v>14823099.02</v>
      </c>
      <c r="F109" s="25">
        <v>14781643.7</v>
      </c>
      <c r="G109" s="25">
        <v>14909261.58</v>
      </c>
      <c r="H109" s="25">
        <v>14366489.98</v>
      </c>
      <c r="I109" s="25">
        <f t="shared" si="3"/>
        <v>-86162.56000000052</v>
      </c>
      <c r="J109" s="25">
        <f t="shared" si="4"/>
        <v>415153.7199999988</v>
      </c>
      <c r="K109" s="25">
        <v>667162.56</v>
      </c>
      <c r="L109" s="25">
        <v>667162.56</v>
      </c>
      <c r="M109" s="25">
        <v>581000</v>
      </c>
      <c r="N109" s="25">
        <v>581000</v>
      </c>
      <c r="O109" s="25">
        <v>6122478</v>
      </c>
      <c r="P109" s="25">
        <v>0</v>
      </c>
    </row>
    <row r="110" spans="1:16" ht="13.5">
      <c r="A110" s="24" t="s">
        <v>63</v>
      </c>
      <c r="B110" s="24">
        <v>1012142</v>
      </c>
      <c r="C110" s="24">
        <v>2</v>
      </c>
      <c r="D110" s="33" t="s">
        <v>159</v>
      </c>
      <c r="E110" s="25">
        <v>17032075.97</v>
      </c>
      <c r="F110" s="25">
        <v>16364325.99</v>
      </c>
      <c r="G110" s="25">
        <v>17115196.97</v>
      </c>
      <c r="H110" s="25">
        <v>15486932.67</v>
      </c>
      <c r="I110" s="25">
        <f t="shared" si="3"/>
        <v>-83121</v>
      </c>
      <c r="J110" s="25">
        <f t="shared" si="4"/>
        <v>877393.3200000003</v>
      </c>
      <c r="K110" s="25">
        <v>1131283.48</v>
      </c>
      <c r="L110" s="25">
        <v>174054.88</v>
      </c>
      <c r="M110" s="25">
        <v>1048162.48</v>
      </c>
      <c r="N110" s="25">
        <v>1048162.48</v>
      </c>
      <c r="O110" s="25">
        <v>4958076.42</v>
      </c>
      <c r="P110" s="25">
        <v>13712.11</v>
      </c>
    </row>
    <row r="111" spans="1:16" ht="13.5">
      <c r="A111" s="24" t="s">
        <v>63</v>
      </c>
      <c r="B111" s="24">
        <v>1013011</v>
      </c>
      <c r="C111" s="24">
        <v>1</v>
      </c>
      <c r="D111" s="33" t="s">
        <v>160</v>
      </c>
      <c r="E111" s="25">
        <v>62092408.77</v>
      </c>
      <c r="F111" s="25">
        <v>58619373.07</v>
      </c>
      <c r="G111" s="25">
        <v>63422608.77</v>
      </c>
      <c r="H111" s="25">
        <v>58718537.59</v>
      </c>
      <c r="I111" s="25">
        <f t="shared" si="3"/>
        <v>-1330200</v>
      </c>
      <c r="J111" s="25">
        <f t="shared" si="4"/>
        <v>-99164.52000000328</v>
      </c>
      <c r="K111" s="25">
        <v>3230200</v>
      </c>
      <c r="L111" s="25">
        <v>3679678.88</v>
      </c>
      <c r="M111" s="25">
        <v>1900000</v>
      </c>
      <c r="N111" s="25">
        <v>1895604.83</v>
      </c>
      <c r="O111" s="25">
        <v>28849902.72</v>
      </c>
      <c r="P111" s="25">
        <v>0</v>
      </c>
    </row>
    <row r="112" spans="1:16" ht="13.5">
      <c r="A112" s="24" t="s">
        <v>63</v>
      </c>
      <c r="B112" s="24">
        <v>1013023</v>
      </c>
      <c r="C112" s="24">
        <v>3</v>
      </c>
      <c r="D112" s="33" t="s">
        <v>161</v>
      </c>
      <c r="E112" s="25">
        <v>36077362.06</v>
      </c>
      <c r="F112" s="25">
        <v>35930239.46</v>
      </c>
      <c r="G112" s="25">
        <v>37535868.06</v>
      </c>
      <c r="H112" s="25">
        <v>36402838.31</v>
      </c>
      <c r="I112" s="25">
        <f t="shared" si="3"/>
        <v>-1458506</v>
      </c>
      <c r="J112" s="25">
        <f t="shared" si="4"/>
        <v>-472598.8500000015</v>
      </c>
      <c r="K112" s="25">
        <v>2298676</v>
      </c>
      <c r="L112" s="25">
        <v>2298685.54</v>
      </c>
      <c r="M112" s="25">
        <v>840170</v>
      </c>
      <c r="N112" s="25">
        <v>840167.81</v>
      </c>
      <c r="O112" s="25">
        <v>12110859.85</v>
      </c>
      <c r="P112" s="25">
        <v>0</v>
      </c>
    </row>
    <row r="113" spans="1:16" ht="13.5">
      <c r="A113" s="24" t="s">
        <v>63</v>
      </c>
      <c r="B113" s="24">
        <v>1013032</v>
      </c>
      <c r="C113" s="24">
        <v>2</v>
      </c>
      <c r="D113" s="33" t="s">
        <v>162</v>
      </c>
      <c r="E113" s="25">
        <v>13320179.75</v>
      </c>
      <c r="F113" s="25">
        <v>13314763.97</v>
      </c>
      <c r="G113" s="25">
        <v>13112806.41</v>
      </c>
      <c r="H113" s="25">
        <v>12422378.38</v>
      </c>
      <c r="I113" s="25">
        <f t="shared" si="3"/>
        <v>207373.33999999985</v>
      </c>
      <c r="J113" s="25">
        <f t="shared" si="4"/>
        <v>892385.5899999999</v>
      </c>
      <c r="K113" s="25">
        <v>406054.66</v>
      </c>
      <c r="L113" s="25">
        <v>406054.66</v>
      </c>
      <c r="M113" s="25">
        <v>613428</v>
      </c>
      <c r="N113" s="25">
        <v>613428</v>
      </c>
      <c r="O113" s="25">
        <v>3289398</v>
      </c>
      <c r="P113" s="25">
        <v>0</v>
      </c>
    </row>
    <row r="114" spans="1:16" ht="13.5">
      <c r="A114" s="24" t="s">
        <v>63</v>
      </c>
      <c r="B114" s="24">
        <v>1013042</v>
      </c>
      <c r="C114" s="24">
        <v>2</v>
      </c>
      <c r="D114" s="33" t="s">
        <v>160</v>
      </c>
      <c r="E114" s="25">
        <v>26444456.79</v>
      </c>
      <c r="F114" s="25">
        <v>27109944.35</v>
      </c>
      <c r="G114" s="25">
        <v>29063208.79</v>
      </c>
      <c r="H114" s="25">
        <v>26961553.99</v>
      </c>
      <c r="I114" s="25">
        <f t="shared" si="3"/>
        <v>-2618752</v>
      </c>
      <c r="J114" s="25">
        <f t="shared" si="4"/>
        <v>148390.36000000313</v>
      </c>
      <c r="K114" s="25">
        <v>3426796</v>
      </c>
      <c r="L114" s="25">
        <v>1732737.36</v>
      </c>
      <c r="M114" s="25">
        <v>808044</v>
      </c>
      <c r="N114" s="25">
        <v>808044</v>
      </c>
      <c r="O114" s="25">
        <v>2686380</v>
      </c>
      <c r="P114" s="25">
        <v>0</v>
      </c>
    </row>
    <row r="115" spans="1:16" ht="13.5">
      <c r="A115" s="24" t="s">
        <v>63</v>
      </c>
      <c r="B115" s="24">
        <v>1013052</v>
      </c>
      <c r="C115" s="24">
        <v>2</v>
      </c>
      <c r="D115" s="33" t="s">
        <v>163</v>
      </c>
      <c r="E115" s="25">
        <v>5709919.59</v>
      </c>
      <c r="F115" s="25">
        <v>5635970.88</v>
      </c>
      <c r="G115" s="25">
        <v>5947901.59</v>
      </c>
      <c r="H115" s="25">
        <v>5714174.35</v>
      </c>
      <c r="I115" s="25">
        <f t="shared" si="3"/>
        <v>-237982</v>
      </c>
      <c r="J115" s="25">
        <f t="shared" si="4"/>
        <v>-78203.46999999974</v>
      </c>
      <c r="K115" s="25">
        <v>539578</v>
      </c>
      <c r="L115" s="25">
        <v>539589.02</v>
      </c>
      <c r="M115" s="25">
        <v>301596</v>
      </c>
      <c r="N115" s="25">
        <v>301596</v>
      </c>
      <c r="O115" s="25">
        <v>964600</v>
      </c>
      <c r="P115" s="25">
        <v>0</v>
      </c>
    </row>
    <row r="116" spans="1:16" ht="13.5">
      <c r="A116" s="24" t="s">
        <v>63</v>
      </c>
      <c r="B116" s="24">
        <v>1013062</v>
      </c>
      <c r="C116" s="24">
        <v>2</v>
      </c>
      <c r="D116" s="33" t="s">
        <v>164</v>
      </c>
      <c r="E116" s="25">
        <v>20382940.37</v>
      </c>
      <c r="F116" s="25">
        <v>20163088.39</v>
      </c>
      <c r="G116" s="25">
        <v>21275034.37</v>
      </c>
      <c r="H116" s="25">
        <v>20247076.56</v>
      </c>
      <c r="I116" s="25">
        <f t="shared" si="3"/>
        <v>-892094</v>
      </c>
      <c r="J116" s="25">
        <f t="shared" si="4"/>
        <v>-83988.16999999806</v>
      </c>
      <c r="K116" s="25">
        <v>3048920</v>
      </c>
      <c r="L116" s="25">
        <v>2615660.67</v>
      </c>
      <c r="M116" s="25">
        <v>2156826</v>
      </c>
      <c r="N116" s="25">
        <v>1724158.16</v>
      </c>
      <c r="O116" s="25">
        <v>9820315.65</v>
      </c>
      <c r="P116" s="25">
        <v>0</v>
      </c>
    </row>
    <row r="117" spans="1:16" ht="13.5">
      <c r="A117" s="24" t="s">
        <v>63</v>
      </c>
      <c r="B117" s="24">
        <v>1014011</v>
      </c>
      <c r="C117" s="24">
        <v>1</v>
      </c>
      <c r="D117" s="33" t="s">
        <v>165</v>
      </c>
      <c r="E117" s="25">
        <v>131164451.21</v>
      </c>
      <c r="F117" s="25">
        <v>132154494.51</v>
      </c>
      <c r="G117" s="25">
        <v>133487389.91</v>
      </c>
      <c r="H117" s="25">
        <v>122966315.09</v>
      </c>
      <c r="I117" s="25">
        <f t="shared" si="3"/>
        <v>-2322938.700000003</v>
      </c>
      <c r="J117" s="25">
        <f t="shared" si="4"/>
        <v>9188179.420000002</v>
      </c>
      <c r="K117" s="25">
        <v>7638045.69</v>
      </c>
      <c r="L117" s="25">
        <v>7653853.26</v>
      </c>
      <c r="M117" s="25">
        <v>5315106.99</v>
      </c>
      <c r="N117" s="25">
        <v>5315106.99</v>
      </c>
      <c r="O117" s="25">
        <v>32562658.88</v>
      </c>
      <c r="P117" s="25">
        <v>0</v>
      </c>
    </row>
    <row r="118" spans="1:16" ht="13.5">
      <c r="A118" s="24" t="s">
        <v>63</v>
      </c>
      <c r="B118" s="24">
        <v>1014023</v>
      </c>
      <c r="C118" s="24">
        <v>3</v>
      </c>
      <c r="D118" s="33" t="s">
        <v>166</v>
      </c>
      <c r="E118" s="25">
        <v>42685436.1</v>
      </c>
      <c r="F118" s="25">
        <v>42435275.41</v>
      </c>
      <c r="G118" s="25">
        <v>42994935.13</v>
      </c>
      <c r="H118" s="25">
        <v>42158136.94</v>
      </c>
      <c r="I118" s="25">
        <f t="shared" si="3"/>
        <v>-309499.0300000012</v>
      </c>
      <c r="J118" s="25">
        <f t="shared" si="4"/>
        <v>277138.4699999988</v>
      </c>
      <c r="K118" s="25">
        <v>869009.81</v>
      </c>
      <c r="L118" s="25">
        <v>1269359.72</v>
      </c>
      <c r="M118" s="25">
        <v>559510.78</v>
      </c>
      <c r="N118" s="25">
        <v>559510.78</v>
      </c>
      <c r="O118" s="25">
        <v>15006630.64</v>
      </c>
      <c r="P118" s="25">
        <v>0</v>
      </c>
    </row>
    <row r="119" spans="1:16" ht="13.5">
      <c r="A119" s="24" t="s">
        <v>63</v>
      </c>
      <c r="B119" s="24">
        <v>1014032</v>
      </c>
      <c r="C119" s="24">
        <v>2</v>
      </c>
      <c r="D119" s="33" t="s">
        <v>167</v>
      </c>
      <c r="E119" s="25">
        <v>17399221.75</v>
      </c>
      <c r="F119" s="25">
        <v>17390902.91</v>
      </c>
      <c r="G119" s="25">
        <v>19276979.75</v>
      </c>
      <c r="H119" s="25">
        <v>18270074.79</v>
      </c>
      <c r="I119" s="25">
        <f t="shared" si="3"/>
        <v>-1877758</v>
      </c>
      <c r="J119" s="25">
        <f t="shared" si="4"/>
        <v>-879171.879999999</v>
      </c>
      <c r="K119" s="25">
        <v>3389758</v>
      </c>
      <c r="L119" s="25">
        <v>3407579.1</v>
      </c>
      <c r="M119" s="25">
        <v>1512000</v>
      </c>
      <c r="N119" s="25">
        <v>1512000</v>
      </c>
      <c r="O119" s="25">
        <v>3548792.7</v>
      </c>
      <c r="P119" s="25">
        <v>0</v>
      </c>
    </row>
    <row r="120" spans="1:16" ht="13.5">
      <c r="A120" s="24" t="s">
        <v>63</v>
      </c>
      <c r="B120" s="24">
        <v>1014042</v>
      </c>
      <c r="C120" s="24">
        <v>2</v>
      </c>
      <c r="D120" s="33" t="s">
        <v>168</v>
      </c>
      <c r="E120" s="25">
        <v>23129532.41</v>
      </c>
      <c r="F120" s="25">
        <v>23220393.13</v>
      </c>
      <c r="G120" s="25">
        <v>24395396.81</v>
      </c>
      <c r="H120" s="25">
        <v>23533026.48</v>
      </c>
      <c r="I120" s="25">
        <f t="shared" si="3"/>
        <v>-1265864.3999999985</v>
      </c>
      <c r="J120" s="25">
        <f t="shared" si="4"/>
        <v>-312633.3500000015</v>
      </c>
      <c r="K120" s="25">
        <v>5741594</v>
      </c>
      <c r="L120" s="25">
        <v>5242507.88</v>
      </c>
      <c r="M120" s="25">
        <v>4475729.6</v>
      </c>
      <c r="N120" s="25">
        <v>4475729.6</v>
      </c>
      <c r="O120" s="25">
        <v>6988739.1</v>
      </c>
      <c r="P120" s="25">
        <v>0</v>
      </c>
    </row>
    <row r="121" spans="1:16" ht="13.5">
      <c r="A121" s="24" t="s">
        <v>63</v>
      </c>
      <c r="B121" s="24">
        <v>1014052</v>
      </c>
      <c r="C121" s="24">
        <v>2</v>
      </c>
      <c r="D121" s="33" t="s">
        <v>169</v>
      </c>
      <c r="E121" s="25">
        <v>17411382.88</v>
      </c>
      <c r="F121" s="25">
        <v>17211445.62</v>
      </c>
      <c r="G121" s="25">
        <v>17929253.22</v>
      </c>
      <c r="H121" s="25">
        <v>17139846.57</v>
      </c>
      <c r="I121" s="25">
        <f t="shared" si="3"/>
        <v>-517870.33999999985</v>
      </c>
      <c r="J121" s="25">
        <f t="shared" si="4"/>
        <v>71599.05000000075</v>
      </c>
      <c r="K121" s="25">
        <v>1363870.34</v>
      </c>
      <c r="L121" s="25">
        <v>1363870.34</v>
      </c>
      <c r="M121" s="25">
        <v>846000</v>
      </c>
      <c r="N121" s="25">
        <v>846000</v>
      </c>
      <c r="O121" s="25">
        <v>4946023.56</v>
      </c>
      <c r="P121" s="25">
        <v>0</v>
      </c>
    </row>
    <row r="122" spans="1:16" ht="13.5">
      <c r="A122" s="24" t="s">
        <v>63</v>
      </c>
      <c r="B122" s="24">
        <v>1014062</v>
      </c>
      <c r="C122" s="24">
        <v>2</v>
      </c>
      <c r="D122" s="33" t="s">
        <v>170</v>
      </c>
      <c r="E122" s="25">
        <v>21477203.43</v>
      </c>
      <c r="F122" s="25">
        <v>21351360.79</v>
      </c>
      <c r="G122" s="25">
        <v>23249204.07</v>
      </c>
      <c r="H122" s="25">
        <v>22139989.53</v>
      </c>
      <c r="I122" s="25">
        <f t="shared" si="3"/>
        <v>-1772000.6400000006</v>
      </c>
      <c r="J122" s="25">
        <f t="shared" si="4"/>
        <v>-788628.7400000021</v>
      </c>
      <c r="K122" s="25">
        <v>3489626.22</v>
      </c>
      <c r="L122" s="25">
        <v>3456728.29</v>
      </c>
      <c r="M122" s="25">
        <v>1717625.58</v>
      </c>
      <c r="N122" s="25">
        <v>1717625.58</v>
      </c>
      <c r="O122" s="25">
        <v>2554593.52</v>
      </c>
      <c r="P122" s="25">
        <v>0</v>
      </c>
    </row>
    <row r="123" spans="1:16" ht="13.5">
      <c r="A123" s="24" t="s">
        <v>63</v>
      </c>
      <c r="B123" s="24">
        <v>1014072</v>
      </c>
      <c r="C123" s="24">
        <v>2</v>
      </c>
      <c r="D123" s="33" t="s">
        <v>171</v>
      </c>
      <c r="E123" s="25">
        <v>9239613.16</v>
      </c>
      <c r="F123" s="25">
        <v>9277703</v>
      </c>
      <c r="G123" s="25">
        <v>9471447.64</v>
      </c>
      <c r="H123" s="25">
        <v>8674126.27</v>
      </c>
      <c r="I123" s="25">
        <f t="shared" si="3"/>
        <v>-231834.48000000045</v>
      </c>
      <c r="J123" s="25">
        <f t="shared" si="4"/>
        <v>603576.7300000004</v>
      </c>
      <c r="K123" s="25">
        <v>552584.48</v>
      </c>
      <c r="L123" s="25">
        <v>384331.53</v>
      </c>
      <c r="M123" s="25">
        <v>320750</v>
      </c>
      <c r="N123" s="25">
        <v>320750</v>
      </c>
      <c r="O123" s="25">
        <v>560625</v>
      </c>
      <c r="P123" s="25">
        <v>0</v>
      </c>
    </row>
    <row r="124" spans="1:16" ht="13.5">
      <c r="A124" s="24" t="s">
        <v>63</v>
      </c>
      <c r="B124" s="24">
        <v>1014082</v>
      </c>
      <c r="C124" s="24">
        <v>2</v>
      </c>
      <c r="D124" s="33" t="s">
        <v>165</v>
      </c>
      <c r="E124" s="25">
        <v>34958197.5</v>
      </c>
      <c r="F124" s="25">
        <v>34038829.2</v>
      </c>
      <c r="G124" s="25">
        <v>36933632.18</v>
      </c>
      <c r="H124" s="25">
        <v>33943104.39</v>
      </c>
      <c r="I124" s="25">
        <f t="shared" si="3"/>
        <v>-1975434.6799999997</v>
      </c>
      <c r="J124" s="25">
        <f t="shared" si="4"/>
        <v>95724.81000000238</v>
      </c>
      <c r="K124" s="25">
        <v>2990545.38</v>
      </c>
      <c r="L124" s="25">
        <v>1118574.68</v>
      </c>
      <c r="M124" s="25">
        <v>1015110.7</v>
      </c>
      <c r="N124" s="25">
        <v>1015110.7</v>
      </c>
      <c r="O124" s="25">
        <v>4540540</v>
      </c>
      <c r="P124" s="25">
        <v>0</v>
      </c>
    </row>
    <row r="125" spans="1:16" ht="13.5">
      <c r="A125" s="24" t="s">
        <v>63</v>
      </c>
      <c r="B125" s="24">
        <v>1014093</v>
      </c>
      <c r="C125" s="24">
        <v>3</v>
      </c>
      <c r="D125" s="33" t="s">
        <v>172</v>
      </c>
      <c r="E125" s="25">
        <v>37808821.72</v>
      </c>
      <c r="F125" s="25">
        <v>37344849.79</v>
      </c>
      <c r="G125" s="25">
        <v>38424335.9</v>
      </c>
      <c r="H125" s="25">
        <v>36917763.85</v>
      </c>
      <c r="I125" s="25">
        <f t="shared" si="3"/>
        <v>-615514.1799999997</v>
      </c>
      <c r="J125" s="25">
        <f t="shared" si="4"/>
        <v>427085.9399999976</v>
      </c>
      <c r="K125" s="25">
        <v>2742703.25</v>
      </c>
      <c r="L125" s="25">
        <v>2858646.84</v>
      </c>
      <c r="M125" s="25">
        <v>2127189.07</v>
      </c>
      <c r="N125" s="25">
        <v>2127189.07</v>
      </c>
      <c r="O125" s="25">
        <v>6645410.15</v>
      </c>
      <c r="P125" s="25">
        <v>0</v>
      </c>
    </row>
    <row r="126" spans="1:16" ht="13.5">
      <c r="A126" s="24" t="s">
        <v>63</v>
      </c>
      <c r="B126" s="24">
        <v>1014102</v>
      </c>
      <c r="C126" s="24">
        <v>2</v>
      </c>
      <c r="D126" s="33" t="s">
        <v>173</v>
      </c>
      <c r="E126" s="25">
        <v>21051738.91</v>
      </c>
      <c r="F126" s="25">
        <v>21201891.97</v>
      </c>
      <c r="G126" s="25">
        <v>21090777.78</v>
      </c>
      <c r="H126" s="25">
        <v>19944093.24</v>
      </c>
      <c r="I126" s="25">
        <f t="shared" si="3"/>
        <v>-39038.87000000104</v>
      </c>
      <c r="J126" s="25">
        <f t="shared" si="4"/>
        <v>1257798.7300000004</v>
      </c>
      <c r="K126" s="25">
        <v>793418.87</v>
      </c>
      <c r="L126" s="25">
        <v>1373418.87</v>
      </c>
      <c r="M126" s="25">
        <v>754380</v>
      </c>
      <c r="N126" s="25">
        <v>754380</v>
      </c>
      <c r="O126" s="25">
        <v>3467380</v>
      </c>
      <c r="P126" s="25">
        <v>0</v>
      </c>
    </row>
    <row r="127" spans="1:16" ht="13.5">
      <c r="A127" s="24" t="s">
        <v>63</v>
      </c>
      <c r="B127" s="24">
        <v>1014113</v>
      </c>
      <c r="C127" s="24">
        <v>3</v>
      </c>
      <c r="D127" s="33" t="s">
        <v>174</v>
      </c>
      <c r="E127" s="25">
        <v>26234634.64</v>
      </c>
      <c r="F127" s="25">
        <v>26293824.71</v>
      </c>
      <c r="G127" s="25">
        <v>26348599.57</v>
      </c>
      <c r="H127" s="25">
        <v>25263547.95</v>
      </c>
      <c r="I127" s="25">
        <f t="shared" si="3"/>
        <v>-113964.9299999997</v>
      </c>
      <c r="J127" s="25">
        <f t="shared" si="4"/>
        <v>1030276.7600000016</v>
      </c>
      <c r="K127" s="25">
        <v>228206.01</v>
      </c>
      <c r="L127" s="25">
        <v>387431.11</v>
      </c>
      <c r="M127" s="25">
        <v>114241.08</v>
      </c>
      <c r="N127" s="25">
        <v>114241.08</v>
      </c>
      <c r="O127" s="25">
        <v>11347618.07</v>
      </c>
      <c r="P127" s="25">
        <v>0</v>
      </c>
    </row>
    <row r="128" spans="1:16" ht="13.5">
      <c r="A128" s="24" t="s">
        <v>63</v>
      </c>
      <c r="B128" s="24">
        <v>1015012</v>
      </c>
      <c r="C128" s="24">
        <v>2</v>
      </c>
      <c r="D128" s="33" t="s">
        <v>175</v>
      </c>
      <c r="E128" s="25">
        <v>18281418.28</v>
      </c>
      <c r="F128" s="25">
        <v>17962363.82</v>
      </c>
      <c r="G128" s="25">
        <v>19018787.98</v>
      </c>
      <c r="H128" s="25">
        <v>17907159.66</v>
      </c>
      <c r="I128" s="25">
        <f t="shared" si="3"/>
        <v>-737369.6999999993</v>
      </c>
      <c r="J128" s="25">
        <f t="shared" si="4"/>
        <v>55204.16000000015</v>
      </c>
      <c r="K128" s="25">
        <v>837369.7</v>
      </c>
      <c r="L128" s="25">
        <v>833402.37</v>
      </c>
      <c r="M128" s="25">
        <v>100000</v>
      </c>
      <c r="N128" s="25">
        <v>100000</v>
      </c>
      <c r="O128" s="25">
        <v>1545546</v>
      </c>
      <c r="P128" s="25">
        <v>0</v>
      </c>
    </row>
    <row r="129" spans="1:16" ht="13.5">
      <c r="A129" s="24" t="s">
        <v>63</v>
      </c>
      <c r="B129" s="24">
        <v>1015022</v>
      </c>
      <c r="C129" s="24">
        <v>2</v>
      </c>
      <c r="D129" s="33" t="s">
        <v>176</v>
      </c>
      <c r="E129" s="25">
        <v>19050486.66</v>
      </c>
      <c r="F129" s="25">
        <v>18910610.02</v>
      </c>
      <c r="G129" s="25">
        <v>20324974.91</v>
      </c>
      <c r="H129" s="25">
        <v>17943313.64</v>
      </c>
      <c r="I129" s="25">
        <f t="shared" si="3"/>
        <v>-1274488.25</v>
      </c>
      <c r="J129" s="25">
        <f t="shared" si="4"/>
        <v>967296.379999999</v>
      </c>
      <c r="K129" s="25">
        <v>1874488.25</v>
      </c>
      <c r="L129" s="25">
        <v>0</v>
      </c>
      <c r="M129" s="25">
        <v>600000</v>
      </c>
      <c r="N129" s="25">
        <v>529200</v>
      </c>
      <c r="O129" s="25">
        <v>1776800</v>
      </c>
      <c r="P129" s="25">
        <v>0</v>
      </c>
    </row>
    <row r="130" spans="1:16" ht="13.5">
      <c r="A130" s="24" t="s">
        <v>63</v>
      </c>
      <c r="B130" s="24">
        <v>1015032</v>
      </c>
      <c r="C130" s="24">
        <v>2</v>
      </c>
      <c r="D130" s="33" t="s">
        <v>177</v>
      </c>
      <c r="E130" s="25">
        <v>9621210.72</v>
      </c>
      <c r="F130" s="25">
        <v>9632729.99</v>
      </c>
      <c r="G130" s="25">
        <v>10216315.08</v>
      </c>
      <c r="H130" s="25">
        <v>9459114.57</v>
      </c>
      <c r="I130" s="25">
        <f t="shared" si="3"/>
        <v>-595104.3599999994</v>
      </c>
      <c r="J130" s="25">
        <f t="shared" si="4"/>
        <v>173615.41999999993</v>
      </c>
      <c r="K130" s="25">
        <v>964451.36</v>
      </c>
      <c r="L130" s="25">
        <v>412294.01</v>
      </c>
      <c r="M130" s="25">
        <v>369347</v>
      </c>
      <c r="N130" s="25">
        <v>367347</v>
      </c>
      <c r="O130" s="25">
        <v>1924379</v>
      </c>
      <c r="P130" s="25">
        <v>0</v>
      </c>
    </row>
    <row r="131" spans="1:16" ht="13.5">
      <c r="A131" s="24" t="s">
        <v>63</v>
      </c>
      <c r="B131" s="24">
        <v>1015042</v>
      </c>
      <c r="C131" s="24">
        <v>2</v>
      </c>
      <c r="D131" s="33" t="s">
        <v>178</v>
      </c>
      <c r="E131" s="25">
        <v>10257933.17</v>
      </c>
      <c r="F131" s="25">
        <v>10361585.9</v>
      </c>
      <c r="G131" s="25">
        <v>10383693.17</v>
      </c>
      <c r="H131" s="25">
        <v>10084774.08</v>
      </c>
      <c r="I131" s="25">
        <f t="shared" si="3"/>
        <v>-125760</v>
      </c>
      <c r="J131" s="25">
        <f t="shared" si="4"/>
        <v>276811.8200000003</v>
      </c>
      <c r="K131" s="25">
        <v>648393</v>
      </c>
      <c r="L131" s="25">
        <v>648393.3</v>
      </c>
      <c r="M131" s="25">
        <v>522633</v>
      </c>
      <c r="N131" s="25">
        <v>522632.44</v>
      </c>
      <c r="O131" s="25">
        <v>1662721.78</v>
      </c>
      <c r="P131" s="25">
        <v>0</v>
      </c>
    </row>
    <row r="132" spans="1:16" ht="13.5">
      <c r="A132" s="24" t="s">
        <v>63</v>
      </c>
      <c r="B132" s="24">
        <v>1015052</v>
      </c>
      <c r="C132" s="24">
        <v>2</v>
      </c>
      <c r="D132" s="33" t="s">
        <v>179</v>
      </c>
      <c r="E132" s="25">
        <v>11002448.88</v>
      </c>
      <c r="F132" s="25">
        <v>10403313.81</v>
      </c>
      <c r="G132" s="25">
        <v>11167131.88</v>
      </c>
      <c r="H132" s="25">
        <v>10381189.45</v>
      </c>
      <c r="I132" s="25">
        <f t="shared" si="3"/>
        <v>-164683</v>
      </c>
      <c r="J132" s="25">
        <f t="shared" si="4"/>
        <v>22124.360000001267</v>
      </c>
      <c r="K132" s="25">
        <v>1201443</v>
      </c>
      <c r="L132" s="25">
        <v>1165514.78</v>
      </c>
      <c r="M132" s="25">
        <v>1036760</v>
      </c>
      <c r="N132" s="25">
        <v>1036756.5</v>
      </c>
      <c r="O132" s="25">
        <v>2280377.63</v>
      </c>
      <c r="P132" s="25">
        <v>0</v>
      </c>
    </row>
    <row r="133" spans="1:16" ht="13.5">
      <c r="A133" s="24" t="s">
        <v>63</v>
      </c>
      <c r="B133" s="24">
        <v>1015062</v>
      </c>
      <c r="C133" s="24">
        <v>2</v>
      </c>
      <c r="D133" s="33" t="s">
        <v>180</v>
      </c>
      <c r="E133" s="25">
        <v>20924396.37</v>
      </c>
      <c r="F133" s="25">
        <v>20951678.95</v>
      </c>
      <c r="G133" s="25">
        <v>20924396.37</v>
      </c>
      <c r="H133" s="25">
        <v>18596468.6</v>
      </c>
      <c r="I133" s="25">
        <f t="shared" si="3"/>
        <v>0</v>
      </c>
      <c r="J133" s="25">
        <f t="shared" si="4"/>
        <v>2355210.3499999978</v>
      </c>
      <c r="K133" s="25">
        <v>976708</v>
      </c>
      <c r="L133" s="25">
        <v>503853.01</v>
      </c>
      <c r="M133" s="25">
        <v>976708</v>
      </c>
      <c r="N133" s="25">
        <v>976708</v>
      </c>
      <c r="O133" s="25">
        <v>1766493</v>
      </c>
      <c r="P133" s="25">
        <v>0</v>
      </c>
    </row>
    <row r="134" spans="1:16" ht="13.5">
      <c r="A134" s="24" t="s">
        <v>63</v>
      </c>
      <c r="B134" s="24">
        <v>1015072</v>
      </c>
      <c r="C134" s="24">
        <v>2</v>
      </c>
      <c r="D134" s="33" t="s">
        <v>181</v>
      </c>
      <c r="E134" s="25">
        <v>10192615.23</v>
      </c>
      <c r="F134" s="25">
        <v>9997865.87</v>
      </c>
      <c r="G134" s="25">
        <v>10203685.05</v>
      </c>
      <c r="H134" s="25">
        <v>9864161.14</v>
      </c>
      <c r="I134" s="25">
        <f t="shared" si="3"/>
        <v>-11069.820000000298</v>
      </c>
      <c r="J134" s="25">
        <f t="shared" si="4"/>
        <v>133704.72999999858</v>
      </c>
      <c r="K134" s="25">
        <v>841583.14</v>
      </c>
      <c r="L134" s="25">
        <v>841583.14</v>
      </c>
      <c r="M134" s="25">
        <v>830513.32</v>
      </c>
      <c r="N134" s="25">
        <v>830513.32</v>
      </c>
      <c r="O134" s="25">
        <v>2514644.54</v>
      </c>
      <c r="P134" s="25">
        <v>0</v>
      </c>
    </row>
    <row r="135" spans="1:16" ht="13.5">
      <c r="A135" s="24" t="s">
        <v>63</v>
      </c>
      <c r="B135" s="24">
        <v>1015082</v>
      </c>
      <c r="C135" s="24">
        <v>2</v>
      </c>
      <c r="D135" s="33" t="s">
        <v>182</v>
      </c>
      <c r="E135" s="25">
        <v>23042199.09</v>
      </c>
      <c r="F135" s="25">
        <v>21553414.03</v>
      </c>
      <c r="G135" s="25">
        <v>24345897.09</v>
      </c>
      <c r="H135" s="25">
        <v>22462110.98</v>
      </c>
      <c r="I135" s="25">
        <f t="shared" si="3"/>
        <v>-1303698</v>
      </c>
      <c r="J135" s="25">
        <f t="shared" si="4"/>
        <v>-908696.9499999993</v>
      </c>
      <c r="K135" s="25">
        <v>2369077</v>
      </c>
      <c r="L135" s="25">
        <v>2357168.42</v>
      </c>
      <c r="M135" s="25">
        <v>1065379</v>
      </c>
      <c r="N135" s="25">
        <v>1026028</v>
      </c>
      <c r="O135" s="25">
        <v>9036863.29</v>
      </c>
      <c r="P135" s="25">
        <v>0</v>
      </c>
    </row>
    <row r="136" spans="1:16" ht="13.5">
      <c r="A136" s="24" t="s">
        <v>63</v>
      </c>
      <c r="B136" s="24">
        <v>1015092</v>
      </c>
      <c r="C136" s="24">
        <v>2</v>
      </c>
      <c r="D136" s="33" t="s">
        <v>183</v>
      </c>
      <c r="E136" s="25">
        <v>7800584.3</v>
      </c>
      <c r="F136" s="25">
        <v>7739313.47</v>
      </c>
      <c r="G136" s="25">
        <v>7584118.9</v>
      </c>
      <c r="H136" s="25">
        <v>7350622.88</v>
      </c>
      <c r="I136" s="25">
        <f t="shared" si="3"/>
        <v>216465.39999999944</v>
      </c>
      <c r="J136" s="25">
        <f t="shared" si="4"/>
        <v>388690.58999999985</v>
      </c>
      <c r="K136" s="25">
        <v>95029.8</v>
      </c>
      <c r="L136" s="25">
        <v>95029.8</v>
      </c>
      <c r="M136" s="25">
        <v>311495.2</v>
      </c>
      <c r="N136" s="25">
        <v>311495.2</v>
      </c>
      <c r="O136" s="25">
        <v>3109042.48</v>
      </c>
      <c r="P136" s="25">
        <v>0</v>
      </c>
    </row>
    <row r="137" spans="1:16" ht="13.5">
      <c r="A137" s="24" t="s">
        <v>63</v>
      </c>
      <c r="B137" s="24">
        <v>1016011</v>
      </c>
      <c r="C137" s="24">
        <v>1</v>
      </c>
      <c r="D137" s="33" t="s">
        <v>253</v>
      </c>
      <c r="E137" s="25">
        <v>190102127.28</v>
      </c>
      <c r="F137" s="25">
        <v>188989814.16</v>
      </c>
      <c r="G137" s="25">
        <v>185690874.77</v>
      </c>
      <c r="H137" s="25">
        <v>181226365.81</v>
      </c>
      <c r="I137" s="25">
        <f t="shared" si="3"/>
        <v>4411252.50999999</v>
      </c>
      <c r="J137" s="25">
        <f t="shared" si="4"/>
        <v>7763448.349999994</v>
      </c>
      <c r="K137" s="25">
        <v>1619603.49</v>
      </c>
      <c r="L137" s="25">
        <v>14342201.97</v>
      </c>
      <c r="M137" s="25">
        <v>6030856</v>
      </c>
      <c r="N137" s="25">
        <v>6030856</v>
      </c>
      <c r="O137" s="25">
        <v>78082758.7</v>
      </c>
      <c r="P137" s="25">
        <v>0</v>
      </c>
    </row>
    <row r="138" spans="1:16" ht="13.5">
      <c r="A138" s="24" t="s">
        <v>63</v>
      </c>
      <c r="B138" s="24">
        <v>1016022</v>
      </c>
      <c r="C138" s="24">
        <v>2</v>
      </c>
      <c r="D138" s="33" t="s">
        <v>185</v>
      </c>
      <c r="E138" s="25">
        <v>10955817.54</v>
      </c>
      <c r="F138" s="25">
        <v>10680038.08</v>
      </c>
      <c r="G138" s="25">
        <v>10356342.1</v>
      </c>
      <c r="H138" s="25">
        <v>10022051.62</v>
      </c>
      <c r="I138" s="25">
        <f aca="true" t="shared" si="5" ref="I138:I201">+E138-G138</f>
        <v>599475.4399999995</v>
      </c>
      <c r="J138" s="25">
        <f aca="true" t="shared" si="6" ref="J138:J201">+F138-H138</f>
        <v>657986.4600000009</v>
      </c>
      <c r="K138" s="25">
        <v>0</v>
      </c>
      <c r="L138" s="25">
        <v>125792.15</v>
      </c>
      <c r="M138" s="25">
        <v>599475.44</v>
      </c>
      <c r="N138" s="25">
        <v>599475.44</v>
      </c>
      <c r="O138" s="25">
        <v>5412090.88</v>
      </c>
      <c r="P138" s="25">
        <v>0</v>
      </c>
    </row>
    <row r="139" spans="1:16" ht="13.5">
      <c r="A139" s="24" t="s">
        <v>63</v>
      </c>
      <c r="B139" s="24">
        <v>1016032</v>
      </c>
      <c r="C139" s="24">
        <v>2</v>
      </c>
      <c r="D139" s="33" t="s">
        <v>186</v>
      </c>
      <c r="E139" s="25">
        <v>8162229.54</v>
      </c>
      <c r="F139" s="25">
        <v>8133661.8</v>
      </c>
      <c r="G139" s="25">
        <v>8477493.61</v>
      </c>
      <c r="H139" s="25">
        <v>8245595.03</v>
      </c>
      <c r="I139" s="25">
        <f t="shared" si="5"/>
        <v>-315264.06999999937</v>
      </c>
      <c r="J139" s="25">
        <f t="shared" si="6"/>
        <v>-111933.23000000045</v>
      </c>
      <c r="K139" s="25">
        <v>464324.07</v>
      </c>
      <c r="L139" s="25">
        <v>464324.07</v>
      </c>
      <c r="M139" s="25">
        <v>149060</v>
      </c>
      <c r="N139" s="25">
        <v>149060</v>
      </c>
      <c r="O139" s="25">
        <v>756840</v>
      </c>
      <c r="P139" s="25">
        <v>0</v>
      </c>
    </row>
    <row r="140" spans="1:16" ht="13.5">
      <c r="A140" s="24" t="s">
        <v>63</v>
      </c>
      <c r="B140" s="24">
        <v>1016042</v>
      </c>
      <c r="C140" s="24">
        <v>2</v>
      </c>
      <c r="D140" s="33" t="s">
        <v>187</v>
      </c>
      <c r="E140" s="25">
        <v>17275422.4</v>
      </c>
      <c r="F140" s="25">
        <v>17446811.05</v>
      </c>
      <c r="G140" s="25">
        <v>17313637.4</v>
      </c>
      <c r="H140" s="25">
        <v>16491966.8</v>
      </c>
      <c r="I140" s="25">
        <f t="shared" si="5"/>
        <v>-38215</v>
      </c>
      <c r="J140" s="25">
        <f t="shared" si="6"/>
        <v>954844.25</v>
      </c>
      <c r="K140" s="25">
        <v>919268</v>
      </c>
      <c r="L140" s="25">
        <v>1288722.37</v>
      </c>
      <c r="M140" s="25">
        <v>881053</v>
      </c>
      <c r="N140" s="25">
        <v>878397.78</v>
      </c>
      <c r="O140" s="25">
        <v>2643239.12</v>
      </c>
      <c r="P140" s="25">
        <v>0</v>
      </c>
    </row>
    <row r="141" spans="1:16" ht="13.5">
      <c r="A141" s="24" t="s">
        <v>63</v>
      </c>
      <c r="B141" s="24">
        <v>1016052</v>
      </c>
      <c r="C141" s="24">
        <v>2</v>
      </c>
      <c r="D141" s="33" t="s">
        <v>188</v>
      </c>
      <c r="E141" s="25">
        <v>17881917.64</v>
      </c>
      <c r="F141" s="25">
        <v>17946077.33</v>
      </c>
      <c r="G141" s="25">
        <v>19435123.64</v>
      </c>
      <c r="H141" s="25">
        <v>19120860.85</v>
      </c>
      <c r="I141" s="25">
        <f t="shared" si="5"/>
        <v>-1553206</v>
      </c>
      <c r="J141" s="25">
        <f t="shared" si="6"/>
        <v>-1174783.5200000033</v>
      </c>
      <c r="K141" s="25">
        <v>2756508</v>
      </c>
      <c r="L141" s="25">
        <v>2853602.48</v>
      </c>
      <c r="M141" s="25">
        <v>1203302</v>
      </c>
      <c r="N141" s="25">
        <v>1203302</v>
      </c>
      <c r="O141" s="25">
        <v>6091261</v>
      </c>
      <c r="P141" s="25">
        <v>0</v>
      </c>
    </row>
    <row r="142" spans="1:16" ht="13.5">
      <c r="A142" s="24" t="s">
        <v>63</v>
      </c>
      <c r="B142" s="24">
        <v>1016062</v>
      </c>
      <c r="C142" s="24">
        <v>2</v>
      </c>
      <c r="D142" s="33" t="s">
        <v>189</v>
      </c>
      <c r="E142" s="25">
        <v>25803180.05</v>
      </c>
      <c r="F142" s="25">
        <v>25886898.54</v>
      </c>
      <c r="G142" s="25">
        <v>27306016.42</v>
      </c>
      <c r="H142" s="25">
        <v>25721116.53</v>
      </c>
      <c r="I142" s="25">
        <f t="shared" si="5"/>
        <v>-1502836.370000001</v>
      </c>
      <c r="J142" s="25">
        <f t="shared" si="6"/>
        <v>165782.0099999979</v>
      </c>
      <c r="K142" s="25">
        <v>3527248.19</v>
      </c>
      <c r="L142" s="25">
        <v>4624762.4</v>
      </c>
      <c r="M142" s="25">
        <v>2024411.82</v>
      </c>
      <c r="N142" s="25">
        <v>2023276.82</v>
      </c>
      <c r="O142" s="25">
        <v>4520101.62</v>
      </c>
      <c r="P142" s="25">
        <v>0</v>
      </c>
    </row>
    <row r="143" spans="1:16" ht="13.5">
      <c r="A143" s="24" t="s">
        <v>63</v>
      </c>
      <c r="B143" s="24">
        <v>1016072</v>
      </c>
      <c r="C143" s="24">
        <v>2</v>
      </c>
      <c r="D143" s="33" t="s">
        <v>190</v>
      </c>
      <c r="E143" s="25">
        <v>21346147.47</v>
      </c>
      <c r="F143" s="25">
        <v>21079517.83</v>
      </c>
      <c r="G143" s="25">
        <v>22963021.63</v>
      </c>
      <c r="H143" s="25">
        <v>20750659.88</v>
      </c>
      <c r="I143" s="25">
        <f t="shared" si="5"/>
        <v>-1616874.1600000001</v>
      </c>
      <c r="J143" s="25">
        <f t="shared" si="6"/>
        <v>328857.94999999925</v>
      </c>
      <c r="K143" s="25">
        <v>2303292.24</v>
      </c>
      <c r="L143" s="25">
        <v>1600558.24</v>
      </c>
      <c r="M143" s="25">
        <v>686418.08</v>
      </c>
      <c r="N143" s="25">
        <v>686418.08</v>
      </c>
      <c r="O143" s="25">
        <v>7063908.65</v>
      </c>
      <c r="P143" s="25">
        <v>18000</v>
      </c>
    </row>
    <row r="144" spans="1:16" ht="13.5">
      <c r="A144" s="24" t="s">
        <v>63</v>
      </c>
      <c r="B144" s="24">
        <v>1016082</v>
      </c>
      <c r="C144" s="24">
        <v>2</v>
      </c>
      <c r="D144" s="33" t="s">
        <v>191</v>
      </c>
      <c r="E144" s="25">
        <v>20007630</v>
      </c>
      <c r="F144" s="25">
        <v>19147353.8</v>
      </c>
      <c r="G144" s="25">
        <v>20936259</v>
      </c>
      <c r="H144" s="25">
        <v>18615788.37</v>
      </c>
      <c r="I144" s="25">
        <f t="shared" si="5"/>
        <v>-928629</v>
      </c>
      <c r="J144" s="25">
        <f t="shared" si="6"/>
        <v>531565.4299999997</v>
      </c>
      <c r="K144" s="25">
        <v>2924091.72</v>
      </c>
      <c r="L144" s="25">
        <v>1921945.98</v>
      </c>
      <c r="M144" s="25">
        <v>1995462.72</v>
      </c>
      <c r="N144" s="25">
        <v>1995462.72</v>
      </c>
      <c r="O144" s="25">
        <v>5600314.28</v>
      </c>
      <c r="P144" s="25">
        <v>0</v>
      </c>
    </row>
    <row r="145" spans="1:16" ht="13.5">
      <c r="A145" s="24" t="s">
        <v>63</v>
      </c>
      <c r="B145" s="24">
        <v>1016092</v>
      </c>
      <c r="C145" s="24">
        <v>2</v>
      </c>
      <c r="D145" s="33" t="s">
        <v>253</v>
      </c>
      <c r="E145" s="25">
        <v>34686090.12</v>
      </c>
      <c r="F145" s="25">
        <v>34894706.1</v>
      </c>
      <c r="G145" s="25">
        <v>38671468</v>
      </c>
      <c r="H145" s="25">
        <v>34025302.17</v>
      </c>
      <c r="I145" s="25">
        <f t="shared" si="5"/>
        <v>-3985377.8800000027</v>
      </c>
      <c r="J145" s="25">
        <f t="shared" si="6"/>
        <v>869403.9299999997</v>
      </c>
      <c r="K145" s="25">
        <v>6796747.8</v>
      </c>
      <c r="L145" s="25">
        <v>2475946.05</v>
      </c>
      <c r="M145" s="25">
        <v>2811369.92</v>
      </c>
      <c r="N145" s="25">
        <v>2724725.05</v>
      </c>
      <c r="O145" s="25">
        <v>5618484.67</v>
      </c>
      <c r="P145" s="25">
        <v>0</v>
      </c>
    </row>
    <row r="146" spans="1:16" ht="13.5">
      <c r="A146" s="24" t="s">
        <v>63</v>
      </c>
      <c r="B146" s="24">
        <v>1016102</v>
      </c>
      <c r="C146" s="24">
        <v>2</v>
      </c>
      <c r="D146" s="33" t="s">
        <v>192</v>
      </c>
      <c r="E146" s="25">
        <v>30298195.8</v>
      </c>
      <c r="F146" s="25">
        <v>30333532.95</v>
      </c>
      <c r="G146" s="25">
        <v>30503146.12</v>
      </c>
      <c r="H146" s="25">
        <v>29173982.27</v>
      </c>
      <c r="I146" s="25">
        <f t="shared" si="5"/>
        <v>-204950.3200000003</v>
      </c>
      <c r="J146" s="25">
        <f t="shared" si="6"/>
        <v>1159550.6799999997</v>
      </c>
      <c r="K146" s="25">
        <v>5172884.36</v>
      </c>
      <c r="L146" s="25">
        <v>4800948.81</v>
      </c>
      <c r="M146" s="25">
        <v>4967934.04</v>
      </c>
      <c r="N146" s="25">
        <v>4967934.04</v>
      </c>
      <c r="O146" s="25">
        <v>13310107.38</v>
      </c>
      <c r="P146" s="25">
        <v>0</v>
      </c>
    </row>
    <row r="147" spans="1:16" ht="13.5">
      <c r="A147" s="24" t="s">
        <v>63</v>
      </c>
      <c r="B147" s="24">
        <v>1016112</v>
      </c>
      <c r="C147" s="24">
        <v>2</v>
      </c>
      <c r="D147" s="33" t="s">
        <v>193</v>
      </c>
      <c r="E147" s="25">
        <v>17122002.58</v>
      </c>
      <c r="F147" s="25">
        <v>16914996</v>
      </c>
      <c r="G147" s="25">
        <v>17725662.58</v>
      </c>
      <c r="H147" s="25">
        <v>16184622.6</v>
      </c>
      <c r="I147" s="25">
        <f t="shared" si="5"/>
        <v>-603660</v>
      </c>
      <c r="J147" s="25">
        <f t="shared" si="6"/>
        <v>730373.4000000004</v>
      </c>
      <c r="K147" s="25">
        <v>1337861.03</v>
      </c>
      <c r="L147" s="25">
        <v>1172462.81</v>
      </c>
      <c r="M147" s="25">
        <v>734201.03</v>
      </c>
      <c r="N147" s="25">
        <v>734201.03</v>
      </c>
      <c r="O147" s="25">
        <v>2441218.22</v>
      </c>
      <c r="P147" s="25">
        <v>0</v>
      </c>
    </row>
    <row r="148" spans="1:16" ht="13.5">
      <c r="A148" s="24" t="s">
        <v>63</v>
      </c>
      <c r="B148" s="24">
        <v>1017012</v>
      </c>
      <c r="C148" s="24">
        <v>2</v>
      </c>
      <c r="D148" s="33" t="s">
        <v>194</v>
      </c>
      <c r="E148" s="25">
        <v>16002177.49</v>
      </c>
      <c r="F148" s="25">
        <v>15925372.41</v>
      </c>
      <c r="G148" s="25">
        <v>16389177.49</v>
      </c>
      <c r="H148" s="25">
        <v>15567617.08</v>
      </c>
      <c r="I148" s="25">
        <f t="shared" si="5"/>
        <v>-387000</v>
      </c>
      <c r="J148" s="25">
        <f t="shared" si="6"/>
        <v>357755.3300000001</v>
      </c>
      <c r="K148" s="25">
        <v>785438.67</v>
      </c>
      <c r="L148" s="25">
        <v>2133655.9</v>
      </c>
      <c r="M148" s="25">
        <v>398438.67</v>
      </c>
      <c r="N148" s="25">
        <v>398438.67</v>
      </c>
      <c r="O148" s="25">
        <v>4059956</v>
      </c>
      <c r="P148" s="25">
        <v>0</v>
      </c>
    </row>
    <row r="149" spans="1:16" ht="13.5">
      <c r="A149" s="24" t="s">
        <v>63</v>
      </c>
      <c r="B149" s="24">
        <v>1017022</v>
      </c>
      <c r="C149" s="24">
        <v>2</v>
      </c>
      <c r="D149" s="33" t="s">
        <v>195</v>
      </c>
      <c r="E149" s="25">
        <v>12525478.79</v>
      </c>
      <c r="F149" s="25">
        <v>12646582.03</v>
      </c>
      <c r="G149" s="25">
        <v>13172012.79</v>
      </c>
      <c r="H149" s="25">
        <v>12633016.47</v>
      </c>
      <c r="I149" s="25">
        <f t="shared" si="5"/>
        <v>-646534</v>
      </c>
      <c r="J149" s="25">
        <f t="shared" si="6"/>
        <v>13565.559999998659</v>
      </c>
      <c r="K149" s="25">
        <v>1405454</v>
      </c>
      <c r="L149" s="25">
        <v>1004005.13</v>
      </c>
      <c r="M149" s="25">
        <v>758920</v>
      </c>
      <c r="N149" s="25">
        <v>758920</v>
      </c>
      <c r="O149" s="25">
        <v>2568438</v>
      </c>
      <c r="P149" s="25">
        <v>0</v>
      </c>
    </row>
    <row r="150" spans="1:16" ht="13.5">
      <c r="A150" s="24" t="s">
        <v>63</v>
      </c>
      <c r="B150" s="24">
        <v>1017032</v>
      </c>
      <c r="C150" s="24">
        <v>2</v>
      </c>
      <c r="D150" s="33" t="s">
        <v>196</v>
      </c>
      <c r="E150" s="25">
        <v>14563504.24</v>
      </c>
      <c r="F150" s="25">
        <v>14632050.02</v>
      </c>
      <c r="G150" s="25">
        <v>14077799.24</v>
      </c>
      <c r="H150" s="25">
        <v>13619868.77</v>
      </c>
      <c r="I150" s="25">
        <f t="shared" si="5"/>
        <v>485705</v>
      </c>
      <c r="J150" s="25">
        <f t="shared" si="6"/>
        <v>1012181.25</v>
      </c>
      <c r="K150" s="25">
        <v>1353187.87</v>
      </c>
      <c r="L150" s="25">
        <v>1268440.56</v>
      </c>
      <c r="M150" s="25">
        <v>1838892.87</v>
      </c>
      <c r="N150" s="25">
        <v>1838892.87</v>
      </c>
      <c r="O150" s="25">
        <v>5215930.17</v>
      </c>
      <c r="P150" s="25">
        <v>0</v>
      </c>
    </row>
    <row r="151" spans="1:16" ht="13.5">
      <c r="A151" s="24" t="s">
        <v>63</v>
      </c>
      <c r="B151" s="24">
        <v>1017042</v>
      </c>
      <c r="C151" s="24">
        <v>2</v>
      </c>
      <c r="D151" s="33" t="s">
        <v>197</v>
      </c>
      <c r="E151" s="25">
        <v>19498139.41</v>
      </c>
      <c r="F151" s="25">
        <v>19413894.06</v>
      </c>
      <c r="G151" s="25">
        <v>20361718.01</v>
      </c>
      <c r="H151" s="25">
        <v>19588725.09</v>
      </c>
      <c r="I151" s="25">
        <f t="shared" si="5"/>
        <v>-863578.6000000015</v>
      </c>
      <c r="J151" s="25">
        <f t="shared" si="6"/>
        <v>-174831.0300000012</v>
      </c>
      <c r="K151" s="25">
        <v>1636286.57</v>
      </c>
      <c r="L151" s="25">
        <v>1006721.41</v>
      </c>
      <c r="M151" s="25">
        <v>772707.97</v>
      </c>
      <c r="N151" s="25">
        <v>772707.97</v>
      </c>
      <c r="O151" s="25">
        <v>9176975.97</v>
      </c>
      <c r="P151" s="25">
        <v>0</v>
      </c>
    </row>
    <row r="152" spans="1:16" ht="13.5">
      <c r="A152" s="24" t="s">
        <v>63</v>
      </c>
      <c r="B152" s="24">
        <v>1017052</v>
      </c>
      <c r="C152" s="24">
        <v>2</v>
      </c>
      <c r="D152" s="33" t="s">
        <v>198</v>
      </c>
      <c r="E152" s="25">
        <v>17111460.28</v>
      </c>
      <c r="F152" s="25">
        <v>17123984.47</v>
      </c>
      <c r="G152" s="25">
        <v>17876613.28</v>
      </c>
      <c r="H152" s="25">
        <v>15900819.57</v>
      </c>
      <c r="I152" s="25">
        <f t="shared" si="5"/>
        <v>-765153</v>
      </c>
      <c r="J152" s="25">
        <f t="shared" si="6"/>
        <v>1223164.8999999985</v>
      </c>
      <c r="K152" s="25">
        <v>2204528</v>
      </c>
      <c r="L152" s="25">
        <v>1022130.98</v>
      </c>
      <c r="M152" s="25">
        <v>1439375</v>
      </c>
      <c r="N152" s="25">
        <v>1439375</v>
      </c>
      <c r="O152" s="25">
        <v>5002094</v>
      </c>
      <c r="P152" s="25">
        <v>0</v>
      </c>
    </row>
    <row r="153" spans="1:16" ht="13.5">
      <c r="A153" s="24" t="s">
        <v>63</v>
      </c>
      <c r="B153" s="24">
        <v>1017062</v>
      </c>
      <c r="C153" s="24">
        <v>2</v>
      </c>
      <c r="D153" s="33" t="s">
        <v>199</v>
      </c>
      <c r="E153" s="25">
        <v>15501529.39</v>
      </c>
      <c r="F153" s="25">
        <v>15439476.59</v>
      </c>
      <c r="G153" s="25">
        <v>15868117.74</v>
      </c>
      <c r="H153" s="25">
        <v>15136280.26</v>
      </c>
      <c r="I153" s="25">
        <f t="shared" si="5"/>
        <v>-366588.3499999996</v>
      </c>
      <c r="J153" s="25">
        <f t="shared" si="6"/>
        <v>303196.3300000001</v>
      </c>
      <c r="K153" s="25">
        <v>1316588.35</v>
      </c>
      <c r="L153" s="25">
        <v>1316588.35</v>
      </c>
      <c r="M153" s="25">
        <v>950000</v>
      </c>
      <c r="N153" s="25">
        <v>950000</v>
      </c>
      <c r="O153" s="25">
        <v>4330000</v>
      </c>
      <c r="P153" s="25">
        <v>0</v>
      </c>
    </row>
    <row r="154" spans="1:16" ht="13.5">
      <c r="A154" s="24" t="s">
        <v>63</v>
      </c>
      <c r="B154" s="24">
        <v>1017072</v>
      </c>
      <c r="C154" s="24">
        <v>2</v>
      </c>
      <c r="D154" s="33" t="s">
        <v>200</v>
      </c>
      <c r="E154" s="25">
        <v>20123649.97</v>
      </c>
      <c r="F154" s="25">
        <v>19516574.76</v>
      </c>
      <c r="G154" s="25">
        <v>20742401.97</v>
      </c>
      <c r="H154" s="25">
        <v>19286210.05</v>
      </c>
      <c r="I154" s="25">
        <f t="shared" si="5"/>
        <v>-618752</v>
      </c>
      <c r="J154" s="25">
        <f t="shared" si="6"/>
        <v>230364.7100000009</v>
      </c>
      <c r="K154" s="25">
        <v>1690000</v>
      </c>
      <c r="L154" s="25">
        <v>1574317.72</v>
      </c>
      <c r="M154" s="25">
        <v>1071248</v>
      </c>
      <c r="N154" s="25">
        <v>1071248</v>
      </c>
      <c r="O154" s="25">
        <v>7862129.27</v>
      </c>
      <c r="P154" s="25">
        <v>0</v>
      </c>
    </row>
    <row r="155" spans="1:16" ht="13.5">
      <c r="A155" s="24" t="s">
        <v>63</v>
      </c>
      <c r="B155" s="24">
        <v>1017082</v>
      </c>
      <c r="C155" s="24">
        <v>2</v>
      </c>
      <c r="D155" s="33" t="s">
        <v>201</v>
      </c>
      <c r="E155" s="25">
        <v>15174033.38</v>
      </c>
      <c r="F155" s="25">
        <v>14888979.8</v>
      </c>
      <c r="G155" s="25">
        <v>17310645</v>
      </c>
      <c r="H155" s="25">
        <v>15616350.67</v>
      </c>
      <c r="I155" s="25">
        <f t="shared" si="5"/>
        <v>-2136611.619999999</v>
      </c>
      <c r="J155" s="25">
        <f t="shared" si="6"/>
        <v>-727370.8699999992</v>
      </c>
      <c r="K155" s="25">
        <v>3621638.62</v>
      </c>
      <c r="L155" s="25">
        <v>2913621.08</v>
      </c>
      <c r="M155" s="25">
        <v>1485027</v>
      </c>
      <c r="N155" s="25">
        <v>1485009.46</v>
      </c>
      <c r="O155" s="25">
        <v>7363757</v>
      </c>
      <c r="P155" s="25">
        <v>0</v>
      </c>
    </row>
    <row r="156" spans="1:16" ht="13.5">
      <c r="A156" s="24" t="s">
        <v>63</v>
      </c>
      <c r="B156" s="24">
        <v>1017093</v>
      </c>
      <c r="C156" s="24">
        <v>3</v>
      </c>
      <c r="D156" s="33" t="s">
        <v>202</v>
      </c>
      <c r="E156" s="25">
        <v>97131403.49</v>
      </c>
      <c r="F156" s="25">
        <v>94711952.17</v>
      </c>
      <c r="G156" s="25">
        <v>114512248.51</v>
      </c>
      <c r="H156" s="25">
        <v>106561241.6</v>
      </c>
      <c r="I156" s="25">
        <f t="shared" si="5"/>
        <v>-17380845.02000001</v>
      </c>
      <c r="J156" s="25">
        <f t="shared" si="6"/>
        <v>-11849289.429999992</v>
      </c>
      <c r="K156" s="25">
        <v>21314254.67</v>
      </c>
      <c r="L156" s="25">
        <v>18914254.67</v>
      </c>
      <c r="M156" s="25">
        <v>3933409.65</v>
      </c>
      <c r="N156" s="25">
        <v>3933409.65</v>
      </c>
      <c r="O156" s="25">
        <v>35147264.22</v>
      </c>
      <c r="P156" s="25">
        <v>0</v>
      </c>
    </row>
    <row r="157" spans="1:16" ht="13.5">
      <c r="A157" s="24" t="s">
        <v>63</v>
      </c>
      <c r="B157" s="24">
        <v>1017102</v>
      </c>
      <c r="C157" s="24">
        <v>2</v>
      </c>
      <c r="D157" s="33" t="s">
        <v>203</v>
      </c>
      <c r="E157" s="25">
        <v>24376971.73</v>
      </c>
      <c r="F157" s="25">
        <v>24462087</v>
      </c>
      <c r="G157" s="25">
        <v>27412333.32</v>
      </c>
      <c r="H157" s="25">
        <v>24081868.16</v>
      </c>
      <c r="I157" s="25">
        <f t="shared" si="5"/>
        <v>-3035361.59</v>
      </c>
      <c r="J157" s="25">
        <f t="shared" si="6"/>
        <v>380218.83999999985</v>
      </c>
      <c r="K157" s="25">
        <v>4392989.91</v>
      </c>
      <c r="L157" s="25">
        <v>4018226.51</v>
      </c>
      <c r="M157" s="25">
        <v>1357628.32</v>
      </c>
      <c r="N157" s="25">
        <v>1347141.32</v>
      </c>
      <c r="O157" s="25">
        <v>4805950.12</v>
      </c>
      <c r="P157" s="25">
        <v>0</v>
      </c>
    </row>
    <row r="158" spans="1:16" ht="13.5">
      <c r="A158" s="24" t="s">
        <v>63</v>
      </c>
      <c r="B158" s="24">
        <v>1018012</v>
      </c>
      <c r="C158" s="24">
        <v>2</v>
      </c>
      <c r="D158" s="33" t="s">
        <v>204</v>
      </c>
      <c r="E158" s="25">
        <v>14172068.17</v>
      </c>
      <c r="F158" s="25">
        <v>14135559.63</v>
      </c>
      <c r="G158" s="25">
        <v>14455127.41</v>
      </c>
      <c r="H158" s="25">
        <v>13928636.92</v>
      </c>
      <c r="I158" s="25">
        <f t="shared" si="5"/>
        <v>-283059.2400000002</v>
      </c>
      <c r="J158" s="25">
        <f t="shared" si="6"/>
        <v>206922.7100000009</v>
      </c>
      <c r="K158" s="25">
        <v>492552.89</v>
      </c>
      <c r="L158" s="25">
        <v>872680.86</v>
      </c>
      <c r="M158" s="25">
        <v>209493.65</v>
      </c>
      <c r="N158" s="25">
        <v>49916.25</v>
      </c>
      <c r="O158" s="25">
        <v>3696374.77</v>
      </c>
      <c r="P158" s="25">
        <v>0</v>
      </c>
    </row>
    <row r="159" spans="1:16" ht="13.5">
      <c r="A159" s="24" t="s">
        <v>63</v>
      </c>
      <c r="B159" s="24">
        <v>1018022</v>
      </c>
      <c r="C159" s="24">
        <v>2</v>
      </c>
      <c r="D159" s="33" t="s">
        <v>205</v>
      </c>
      <c r="E159" s="25">
        <v>12655580.38</v>
      </c>
      <c r="F159" s="25">
        <v>12635183.58</v>
      </c>
      <c r="G159" s="25">
        <v>11116480.98</v>
      </c>
      <c r="H159" s="25">
        <v>11010943.78</v>
      </c>
      <c r="I159" s="25">
        <f t="shared" si="5"/>
        <v>1539099.4000000004</v>
      </c>
      <c r="J159" s="25">
        <f t="shared" si="6"/>
        <v>1624239.8000000007</v>
      </c>
      <c r="K159" s="25">
        <v>0</v>
      </c>
      <c r="L159" s="25">
        <v>89886.19</v>
      </c>
      <c r="M159" s="25">
        <v>1539099.4</v>
      </c>
      <c r="N159" s="25">
        <v>1539099.4</v>
      </c>
      <c r="O159" s="25">
        <v>1308488.6</v>
      </c>
      <c r="P159" s="25">
        <v>0</v>
      </c>
    </row>
    <row r="160" spans="1:16" ht="13.5">
      <c r="A160" s="24" t="s">
        <v>63</v>
      </c>
      <c r="B160" s="24">
        <v>1018032</v>
      </c>
      <c r="C160" s="24">
        <v>2</v>
      </c>
      <c r="D160" s="33" t="s">
        <v>206</v>
      </c>
      <c r="E160" s="25">
        <v>20675967.68</v>
      </c>
      <c r="F160" s="25">
        <v>20686465.15</v>
      </c>
      <c r="G160" s="25">
        <v>19630127.88</v>
      </c>
      <c r="H160" s="25">
        <v>17946968.09</v>
      </c>
      <c r="I160" s="25">
        <f t="shared" si="5"/>
        <v>1045839.8000000007</v>
      </c>
      <c r="J160" s="25">
        <f t="shared" si="6"/>
        <v>2739497.0599999987</v>
      </c>
      <c r="K160" s="25">
        <v>20000</v>
      </c>
      <c r="L160" s="25">
        <v>1753360.96</v>
      </c>
      <c r="M160" s="25">
        <v>1065839.8</v>
      </c>
      <c r="N160" s="25">
        <v>1065839.8</v>
      </c>
      <c r="O160" s="25">
        <v>7135366</v>
      </c>
      <c r="P160" s="25">
        <v>0</v>
      </c>
    </row>
    <row r="161" spans="1:16" ht="13.5">
      <c r="A161" s="24" t="s">
        <v>63</v>
      </c>
      <c r="B161" s="24">
        <v>1018042</v>
      </c>
      <c r="C161" s="24">
        <v>2</v>
      </c>
      <c r="D161" s="33" t="s">
        <v>207</v>
      </c>
      <c r="E161" s="25">
        <v>14080923.88</v>
      </c>
      <c r="F161" s="25">
        <v>14098762.92</v>
      </c>
      <c r="G161" s="25">
        <v>14519915.49</v>
      </c>
      <c r="H161" s="25">
        <v>13337129.27</v>
      </c>
      <c r="I161" s="25">
        <f t="shared" si="5"/>
        <v>-438991.6099999994</v>
      </c>
      <c r="J161" s="25">
        <f t="shared" si="6"/>
        <v>761633.6500000004</v>
      </c>
      <c r="K161" s="25">
        <v>923991.61</v>
      </c>
      <c r="L161" s="25">
        <v>923991.61</v>
      </c>
      <c r="M161" s="25">
        <v>485000</v>
      </c>
      <c r="N161" s="25">
        <v>485000</v>
      </c>
      <c r="O161" s="25">
        <v>6456000</v>
      </c>
      <c r="P161" s="25">
        <v>0</v>
      </c>
    </row>
    <row r="162" spans="1:16" ht="13.5">
      <c r="A162" s="24" t="s">
        <v>63</v>
      </c>
      <c r="B162" s="24">
        <v>1018052</v>
      </c>
      <c r="C162" s="24">
        <v>2</v>
      </c>
      <c r="D162" s="33" t="s">
        <v>208</v>
      </c>
      <c r="E162" s="25">
        <v>13975858.48</v>
      </c>
      <c r="F162" s="25">
        <v>13968510.24</v>
      </c>
      <c r="G162" s="25">
        <v>14707419.48</v>
      </c>
      <c r="H162" s="25">
        <v>13398774.63</v>
      </c>
      <c r="I162" s="25">
        <f t="shared" si="5"/>
        <v>-731561</v>
      </c>
      <c r="J162" s="25">
        <f t="shared" si="6"/>
        <v>569735.6099999994</v>
      </c>
      <c r="K162" s="25">
        <v>1413070</v>
      </c>
      <c r="L162" s="25">
        <v>1539237.41</v>
      </c>
      <c r="M162" s="25">
        <v>681509</v>
      </c>
      <c r="N162" s="25">
        <v>681509</v>
      </c>
      <c r="O162" s="25">
        <v>7208144</v>
      </c>
      <c r="P162" s="25">
        <v>0</v>
      </c>
    </row>
    <row r="163" spans="1:16" ht="13.5">
      <c r="A163" s="24" t="s">
        <v>63</v>
      </c>
      <c r="B163" s="24">
        <v>1018062</v>
      </c>
      <c r="C163" s="24">
        <v>2</v>
      </c>
      <c r="D163" s="33" t="s">
        <v>209</v>
      </c>
      <c r="E163" s="25">
        <v>16709771.19</v>
      </c>
      <c r="F163" s="25">
        <v>16813769.51</v>
      </c>
      <c r="G163" s="25">
        <v>17475096.19</v>
      </c>
      <c r="H163" s="25">
        <v>14489110.15</v>
      </c>
      <c r="I163" s="25">
        <f t="shared" si="5"/>
        <v>-765325.0000000019</v>
      </c>
      <c r="J163" s="25">
        <f t="shared" si="6"/>
        <v>2324659.3600000013</v>
      </c>
      <c r="K163" s="25">
        <v>1512000</v>
      </c>
      <c r="L163" s="25">
        <v>1765969.91</v>
      </c>
      <c r="M163" s="25">
        <v>746675</v>
      </c>
      <c r="N163" s="25">
        <v>714643.75</v>
      </c>
      <c r="O163" s="25">
        <v>1278200</v>
      </c>
      <c r="P163" s="25">
        <v>0</v>
      </c>
    </row>
    <row r="164" spans="1:16" ht="13.5">
      <c r="A164" s="24" t="s">
        <v>63</v>
      </c>
      <c r="B164" s="24">
        <v>1018073</v>
      </c>
      <c r="C164" s="24">
        <v>3</v>
      </c>
      <c r="D164" s="33" t="s">
        <v>210</v>
      </c>
      <c r="E164" s="25">
        <v>47690112.2</v>
      </c>
      <c r="F164" s="25">
        <v>46985320.37</v>
      </c>
      <c r="G164" s="25">
        <v>50219009.8</v>
      </c>
      <c r="H164" s="25">
        <v>45999649.77</v>
      </c>
      <c r="I164" s="25">
        <f t="shared" si="5"/>
        <v>-2528897.599999994</v>
      </c>
      <c r="J164" s="25">
        <f t="shared" si="6"/>
        <v>985670.599999994</v>
      </c>
      <c r="K164" s="25">
        <v>5239172.2</v>
      </c>
      <c r="L164" s="25">
        <v>3358274.08</v>
      </c>
      <c r="M164" s="25">
        <v>2710274.6</v>
      </c>
      <c r="N164" s="25">
        <v>2710274.6</v>
      </c>
      <c r="O164" s="25">
        <v>16090335.88</v>
      </c>
      <c r="P164" s="25">
        <v>0</v>
      </c>
    </row>
    <row r="165" spans="1:16" ht="13.5">
      <c r="A165" s="24" t="s">
        <v>63</v>
      </c>
      <c r="B165" s="24">
        <v>1019011</v>
      </c>
      <c r="C165" s="24">
        <v>1</v>
      </c>
      <c r="D165" s="33" t="s">
        <v>211</v>
      </c>
      <c r="E165" s="25">
        <v>115725347.37</v>
      </c>
      <c r="F165" s="25">
        <v>116316913.9</v>
      </c>
      <c r="G165" s="25">
        <v>115477156.37</v>
      </c>
      <c r="H165" s="25">
        <v>108799065.82</v>
      </c>
      <c r="I165" s="25">
        <f t="shared" si="5"/>
        <v>248191</v>
      </c>
      <c r="J165" s="25">
        <f t="shared" si="6"/>
        <v>7517848.080000013</v>
      </c>
      <c r="K165" s="25">
        <v>3777265</v>
      </c>
      <c r="L165" s="25">
        <v>7242338.49</v>
      </c>
      <c r="M165" s="25">
        <v>4025456</v>
      </c>
      <c r="N165" s="25">
        <v>4025455.8</v>
      </c>
      <c r="O165" s="25">
        <v>38620024.86</v>
      </c>
      <c r="P165" s="25">
        <v>331.56</v>
      </c>
    </row>
    <row r="166" spans="1:16" ht="13.5">
      <c r="A166" s="24" t="s">
        <v>63</v>
      </c>
      <c r="B166" s="24">
        <v>1019023</v>
      </c>
      <c r="C166" s="24">
        <v>3</v>
      </c>
      <c r="D166" s="33" t="s">
        <v>212</v>
      </c>
      <c r="E166" s="25">
        <v>23282718.17</v>
      </c>
      <c r="F166" s="25">
        <v>23061495.24</v>
      </c>
      <c r="G166" s="25">
        <v>23292747.01</v>
      </c>
      <c r="H166" s="25">
        <v>22208296.53</v>
      </c>
      <c r="I166" s="25">
        <f t="shared" si="5"/>
        <v>-10028.839999999851</v>
      </c>
      <c r="J166" s="25">
        <f t="shared" si="6"/>
        <v>853198.7099999972</v>
      </c>
      <c r="K166" s="25">
        <v>2648944.12</v>
      </c>
      <c r="L166" s="25">
        <v>2336795.35</v>
      </c>
      <c r="M166" s="25">
        <v>2638915.28</v>
      </c>
      <c r="N166" s="25">
        <v>2638915.28</v>
      </c>
      <c r="O166" s="25">
        <v>3264318</v>
      </c>
      <c r="P166" s="25">
        <v>1</v>
      </c>
    </row>
    <row r="167" spans="1:16" ht="13.5">
      <c r="A167" s="24" t="s">
        <v>63</v>
      </c>
      <c r="B167" s="24">
        <v>1019032</v>
      </c>
      <c r="C167" s="24">
        <v>2</v>
      </c>
      <c r="D167" s="33" t="s">
        <v>213</v>
      </c>
      <c r="E167" s="25">
        <v>14279652.59</v>
      </c>
      <c r="F167" s="25">
        <v>14028794.8</v>
      </c>
      <c r="G167" s="25">
        <v>15512652.59</v>
      </c>
      <c r="H167" s="25">
        <v>14548040.53</v>
      </c>
      <c r="I167" s="25">
        <f t="shared" si="5"/>
        <v>-1233000</v>
      </c>
      <c r="J167" s="25">
        <f t="shared" si="6"/>
        <v>-519245.7299999986</v>
      </c>
      <c r="K167" s="25">
        <v>1789448</v>
      </c>
      <c r="L167" s="25">
        <v>1274187.14</v>
      </c>
      <c r="M167" s="25">
        <v>556448</v>
      </c>
      <c r="N167" s="25">
        <v>288352</v>
      </c>
      <c r="O167" s="25">
        <v>1914532</v>
      </c>
      <c r="P167" s="25">
        <v>0</v>
      </c>
    </row>
    <row r="168" spans="1:16" ht="13.5">
      <c r="A168" s="24" t="s">
        <v>63</v>
      </c>
      <c r="B168" s="24">
        <v>1019042</v>
      </c>
      <c r="C168" s="24">
        <v>2</v>
      </c>
      <c r="D168" s="33" t="s">
        <v>211</v>
      </c>
      <c r="E168" s="25">
        <v>34641353.48</v>
      </c>
      <c r="F168" s="25">
        <v>35329585.3</v>
      </c>
      <c r="G168" s="25">
        <v>34804515.48</v>
      </c>
      <c r="H168" s="25">
        <v>32124166.4</v>
      </c>
      <c r="I168" s="25">
        <f t="shared" si="5"/>
        <v>-163162</v>
      </c>
      <c r="J168" s="25">
        <f t="shared" si="6"/>
        <v>3205418.8999999985</v>
      </c>
      <c r="K168" s="25">
        <v>1314859</v>
      </c>
      <c r="L168" s="25">
        <v>3780573.08</v>
      </c>
      <c r="M168" s="25">
        <v>1151697</v>
      </c>
      <c r="N168" s="25">
        <v>1151697</v>
      </c>
      <c r="O168" s="25">
        <v>5943982</v>
      </c>
      <c r="P168" s="25">
        <v>0</v>
      </c>
    </row>
    <row r="169" spans="1:16" ht="13.5">
      <c r="A169" s="24" t="s">
        <v>63</v>
      </c>
      <c r="B169" s="24">
        <v>1020011</v>
      </c>
      <c r="C169" s="24">
        <v>1</v>
      </c>
      <c r="D169" s="33" t="s">
        <v>214</v>
      </c>
      <c r="E169" s="25">
        <v>36638439.73</v>
      </c>
      <c r="F169" s="25">
        <v>37601485.78</v>
      </c>
      <c r="G169" s="25">
        <v>38121763.44</v>
      </c>
      <c r="H169" s="25">
        <v>37083041.85</v>
      </c>
      <c r="I169" s="25">
        <f t="shared" si="5"/>
        <v>-1483323.710000001</v>
      </c>
      <c r="J169" s="25">
        <f t="shared" si="6"/>
        <v>518443.9299999997</v>
      </c>
      <c r="K169" s="25">
        <v>2445095</v>
      </c>
      <c r="L169" s="25">
        <v>2862694.59</v>
      </c>
      <c r="M169" s="25">
        <v>961771.29</v>
      </c>
      <c r="N169" s="25">
        <v>961771.29</v>
      </c>
      <c r="O169" s="25">
        <v>5452381.91</v>
      </c>
      <c r="P169" s="25">
        <v>0</v>
      </c>
    </row>
    <row r="170" spans="1:16" ht="13.5">
      <c r="A170" s="24" t="s">
        <v>63</v>
      </c>
      <c r="B170" s="24">
        <v>1020021</v>
      </c>
      <c r="C170" s="24">
        <v>1</v>
      </c>
      <c r="D170" s="33" t="s">
        <v>215</v>
      </c>
      <c r="E170" s="25">
        <v>59239199.81</v>
      </c>
      <c r="F170" s="25">
        <v>59028404.15</v>
      </c>
      <c r="G170" s="25">
        <v>57884400.81</v>
      </c>
      <c r="H170" s="25">
        <v>57111297.81</v>
      </c>
      <c r="I170" s="25">
        <f t="shared" si="5"/>
        <v>1354799</v>
      </c>
      <c r="J170" s="25">
        <f t="shared" si="6"/>
        <v>1917106.3399999961</v>
      </c>
      <c r="K170" s="25">
        <v>721837</v>
      </c>
      <c r="L170" s="25">
        <v>2823737.17</v>
      </c>
      <c r="M170" s="25">
        <v>2076636</v>
      </c>
      <c r="N170" s="25">
        <v>2076636</v>
      </c>
      <c r="O170" s="25">
        <v>8843203</v>
      </c>
      <c r="P170" s="25">
        <v>0</v>
      </c>
    </row>
    <row r="171" spans="1:16" ht="13.5">
      <c r="A171" s="24" t="s">
        <v>63</v>
      </c>
      <c r="B171" s="24">
        <v>1020031</v>
      </c>
      <c r="C171" s="24">
        <v>1</v>
      </c>
      <c r="D171" s="33" t="s">
        <v>216</v>
      </c>
      <c r="E171" s="25">
        <v>157698735.4</v>
      </c>
      <c r="F171" s="25">
        <v>159330914.64</v>
      </c>
      <c r="G171" s="25">
        <v>158289019.7</v>
      </c>
      <c r="H171" s="25">
        <v>153492624.31</v>
      </c>
      <c r="I171" s="25">
        <f t="shared" si="5"/>
        <v>-590284.2999999821</v>
      </c>
      <c r="J171" s="25">
        <f t="shared" si="6"/>
        <v>5838290.329999983</v>
      </c>
      <c r="K171" s="25">
        <v>2889616.3</v>
      </c>
      <c r="L171" s="25">
        <v>9176937.02</v>
      </c>
      <c r="M171" s="25">
        <v>2299332</v>
      </c>
      <c r="N171" s="25">
        <v>2299332</v>
      </c>
      <c r="O171" s="25">
        <v>43216640.03</v>
      </c>
      <c r="P171" s="25">
        <v>0</v>
      </c>
    </row>
    <row r="172" spans="1:16" ht="13.5">
      <c r="A172" s="24" t="s">
        <v>63</v>
      </c>
      <c r="B172" s="24">
        <v>1020043</v>
      </c>
      <c r="C172" s="24">
        <v>3</v>
      </c>
      <c r="D172" s="33" t="s">
        <v>217</v>
      </c>
      <c r="E172" s="25">
        <v>101407787.74</v>
      </c>
      <c r="F172" s="25">
        <v>97947907.48</v>
      </c>
      <c r="G172" s="25">
        <v>101813378.4</v>
      </c>
      <c r="H172" s="25">
        <v>98931045.11</v>
      </c>
      <c r="I172" s="25">
        <f t="shared" si="5"/>
        <v>-405590.6600000113</v>
      </c>
      <c r="J172" s="25">
        <f t="shared" si="6"/>
        <v>-983137.6299999952</v>
      </c>
      <c r="K172" s="25">
        <v>4155590.66</v>
      </c>
      <c r="L172" s="25">
        <v>4155590.66</v>
      </c>
      <c r="M172" s="25">
        <v>3750000</v>
      </c>
      <c r="N172" s="25">
        <v>3750000</v>
      </c>
      <c r="O172" s="25">
        <v>27120000</v>
      </c>
      <c r="P172" s="25">
        <v>0</v>
      </c>
    </row>
    <row r="173" spans="1:16" ht="13.5">
      <c r="A173" s="24" t="s">
        <v>63</v>
      </c>
      <c r="B173" s="24">
        <v>1020052</v>
      </c>
      <c r="C173" s="24">
        <v>2</v>
      </c>
      <c r="D173" s="33" t="s">
        <v>214</v>
      </c>
      <c r="E173" s="25">
        <v>16396139.01</v>
      </c>
      <c r="F173" s="25">
        <v>16780001.42</v>
      </c>
      <c r="G173" s="25">
        <v>16196139.01</v>
      </c>
      <c r="H173" s="25">
        <v>15906122.55</v>
      </c>
      <c r="I173" s="25">
        <f t="shared" si="5"/>
        <v>200000</v>
      </c>
      <c r="J173" s="25">
        <f t="shared" si="6"/>
        <v>873878.870000001</v>
      </c>
      <c r="K173" s="25">
        <v>366037.12</v>
      </c>
      <c r="L173" s="25">
        <v>371257.54</v>
      </c>
      <c r="M173" s="25">
        <v>566037.12</v>
      </c>
      <c r="N173" s="25">
        <v>566037.12</v>
      </c>
      <c r="O173" s="25">
        <v>3492667.84</v>
      </c>
      <c r="P173" s="25">
        <v>0</v>
      </c>
    </row>
    <row r="174" spans="1:16" ht="13.5">
      <c r="A174" s="24" t="s">
        <v>63</v>
      </c>
      <c r="B174" s="24">
        <v>1020062</v>
      </c>
      <c r="C174" s="24">
        <v>2</v>
      </c>
      <c r="D174" s="33" t="s">
        <v>215</v>
      </c>
      <c r="E174" s="25">
        <v>22979340.79</v>
      </c>
      <c r="F174" s="25">
        <v>22577454.64</v>
      </c>
      <c r="G174" s="25">
        <v>23479340.79</v>
      </c>
      <c r="H174" s="25">
        <v>21872319.86</v>
      </c>
      <c r="I174" s="25">
        <f t="shared" si="5"/>
        <v>-500000</v>
      </c>
      <c r="J174" s="25">
        <f t="shared" si="6"/>
        <v>705134.7800000012</v>
      </c>
      <c r="K174" s="25">
        <v>1793840.11</v>
      </c>
      <c r="L174" s="25">
        <v>2367039.67</v>
      </c>
      <c r="M174" s="25">
        <v>1293840.11</v>
      </c>
      <c r="N174" s="25">
        <v>1145130.11</v>
      </c>
      <c r="O174" s="25">
        <v>4442372.93</v>
      </c>
      <c r="P174" s="25">
        <v>0</v>
      </c>
    </row>
    <row r="175" spans="1:16" ht="13.5">
      <c r="A175" s="24" t="s">
        <v>63</v>
      </c>
      <c r="B175" s="24">
        <v>1020072</v>
      </c>
      <c r="C175" s="24">
        <v>2</v>
      </c>
      <c r="D175" s="33" t="s">
        <v>218</v>
      </c>
      <c r="E175" s="25">
        <v>19092896.14</v>
      </c>
      <c r="F175" s="25">
        <v>18783744.92</v>
      </c>
      <c r="G175" s="25">
        <v>19462788.43</v>
      </c>
      <c r="H175" s="25">
        <v>18905739.6</v>
      </c>
      <c r="I175" s="25">
        <f t="shared" si="5"/>
        <v>-369892.2899999991</v>
      </c>
      <c r="J175" s="25">
        <f t="shared" si="6"/>
        <v>-121994.6799999997</v>
      </c>
      <c r="K175" s="25">
        <v>950289.73</v>
      </c>
      <c r="L175" s="25">
        <v>950289.73</v>
      </c>
      <c r="M175" s="25">
        <v>580397.44</v>
      </c>
      <c r="N175" s="25">
        <v>580397.44</v>
      </c>
      <c r="O175" s="25">
        <v>7441640.81</v>
      </c>
      <c r="P175" s="25">
        <v>0</v>
      </c>
    </row>
    <row r="176" spans="1:16" ht="13.5">
      <c r="A176" s="24" t="s">
        <v>63</v>
      </c>
      <c r="B176" s="24">
        <v>1020083</v>
      </c>
      <c r="C176" s="24">
        <v>3</v>
      </c>
      <c r="D176" s="33" t="s">
        <v>219</v>
      </c>
      <c r="E176" s="25">
        <v>68037060.61</v>
      </c>
      <c r="F176" s="25">
        <v>68204890.15</v>
      </c>
      <c r="G176" s="25">
        <v>75589152.87</v>
      </c>
      <c r="H176" s="25">
        <v>69125597.38</v>
      </c>
      <c r="I176" s="25">
        <f t="shared" si="5"/>
        <v>-7552092.260000005</v>
      </c>
      <c r="J176" s="25">
        <f t="shared" si="6"/>
        <v>-920707.2299999893</v>
      </c>
      <c r="K176" s="25">
        <v>9704233.34</v>
      </c>
      <c r="L176" s="25">
        <v>11484233.42</v>
      </c>
      <c r="M176" s="25">
        <v>2152141.08</v>
      </c>
      <c r="N176" s="25">
        <v>2152141.08</v>
      </c>
      <c r="O176" s="25">
        <v>13754576.95</v>
      </c>
      <c r="P176" s="25">
        <v>0</v>
      </c>
    </row>
    <row r="177" spans="1:16" ht="13.5">
      <c r="A177" s="24" t="s">
        <v>63</v>
      </c>
      <c r="B177" s="24">
        <v>1020092</v>
      </c>
      <c r="C177" s="24">
        <v>2</v>
      </c>
      <c r="D177" s="33" t="s">
        <v>216</v>
      </c>
      <c r="E177" s="25">
        <v>42970864.29</v>
      </c>
      <c r="F177" s="25">
        <v>43252675.87</v>
      </c>
      <c r="G177" s="25">
        <v>43586379.29</v>
      </c>
      <c r="H177" s="25">
        <v>41620754.29</v>
      </c>
      <c r="I177" s="25">
        <f t="shared" si="5"/>
        <v>-615515</v>
      </c>
      <c r="J177" s="25">
        <f t="shared" si="6"/>
        <v>1631921.5799999982</v>
      </c>
      <c r="K177" s="25">
        <v>3326730</v>
      </c>
      <c r="L177" s="25">
        <v>2727832.99</v>
      </c>
      <c r="M177" s="25">
        <v>2711215</v>
      </c>
      <c r="N177" s="25">
        <v>2690431</v>
      </c>
      <c r="O177" s="25">
        <v>8265162.22</v>
      </c>
      <c r="P177" s="25">
        <v>0</v>
      </c>
    </row>
    <row r="178" spans="1:16" ht="13.5">
      <c r="A178" s="24" t="s">
        <v>63</v>
      </c>
      <c r="B178" s="24">
        <v>1021011</v>
      </c>
      <c r="C178" s="24">
        <v>1</v>
      </c>
      <c r="D178" s="33" t="s">
        <v>220</v>
      </c>
      <c r="E178" s="25">
        <v>37589900.78</v>
      </c>
      <c r="F178" s="25">
        <v>37229518.09</v>
      </c>
      <c r="G178" s="25">
        <v>43520299.16</v>
      </c>
      <c r="H178" s="25">
        <v>39803316.09</v>
      </c>
      <c r="I178" s="25">
        <f t="shared" si="5"/>
        <v>-5930398.379999995</v>
      </c>
      <c r="J178" s="25">
        <f t="shared" si="6"/>
        <v>-2573798</v>
      </c>
      <c r="K178" s="25">
        <v>6846090.38</v>
      </c>
      <c r="L178" s="25">
        <v>5893398.38</v>
      </c>
      <c r="M178" s="25">
        <v>915692</v>
      </c>
      <c r="N178" s="25">
        <v>915692</v>
      </c>
      <c r="O178" s="25">
        <v>16570116</v>
      </c>
      <c r="P178" s="25">
        <v>0</v>
      </c>
    </row>
    <row r="179" spans="1:16" ht="13.5">
      <c r="A179" s="24" t="s">
        <v>63</v>
      </c>
      <c r="B179" s="24">
        <v>1021022</v>
      </c>
      <c r="C179" s="24">
        <v>2</v>
      </c>
      <c r="D179" s="33" t="s">
        <v>220</v>
      </c>
      <c r="E179" s="25">
        <v>18391164.7</v>
      </c>
      <c r="F179" s="25">
        <v>21461937.91</v>
      </c>
      <c r="G179" s="25">
        <v>20454872.51</v>
      </c>
      <c r="H179" s="25">
        <v>18950230.83</v>
      </c>
      <c r="I179" s="25">
        <f t="shared" si="5"/>
        <v>-2063707.8100000024</v>
      </c>
      <c r="J179" s="25">
        <f t="shared" si="6"/>
        <v>2511707.080000002</v>
      </c>
      <c r="K179" s="25">
        <v>2565473.81</v>
      </c>
      <c r="L179" s="25">
        <v>2565473.81</v>
      </c>
      <c r="M179" s="25">
        <v>501766</v>
      </c>
      <c r="N179" s="25">
        <v>501766</v>
      </c>
      <c r="O179" s="25">
        <v>1168004</v>
      </c>
      <c r="P179" s="25">
        <v>0</v>
      </c>
    </row>
    <row r="180" spans="1:16" ht="13.5">
      <c r="A180" s="24" t="s">
        <v>63</v>
      </c>
      <c r="B180" s="24">
        <v>1021032</v>
      </c>
      <c r="C180" s="24">
        <v>2</v>
      </c>
      <c r="D180" s="33" t="s">
        <v>221</v>
      </c>
      <c r="E180" s="25">
        <v>15373624.43</v>
      </c>
      <c r="F180" s="25">
        <v>15285193.12</v>
      </c>
      <c r="G180" s="25">
        <v>15492815.46</v>
      </c>
      <c r="H180" s="25">
        <v>15075066.61</v>
      </c>
      <c r="I180" s="25">
        <f t="shared" si="5"/>
        <v>-119191.03000000119</v>
      </c>
      <c r="J180" s="25">
        <f t="shared" si="6"/>
        <v>210126.50999999978</v>
      </c>
      <c r="K180" s="25">
        <v>979648.8</v>
      </c>
      <c r="L180" s="25">
        <v>743757.55</v>
      </c>
      <c r="M180" s="25">
        <v>860457.77</v>
      </c>
      <c r="N180" s="25">
        <v>859961.8</v>
      </c>
      <c r="O180" s="25">
        <v>4281354.2</v>
      </c>
      <c r="P180" s="25">
        <v>0</v>
      </c>
    </row>
    <row r="181" spans="1:16" ht="13.5">
      <c r="A181" s="24" t="s">
        <v>63</v>
      </c>
      <c r="B181" s="24">
        <v>1021042</v>
      </c>
      <c r="C181" s="24">
        <v>2</v>
      </c>
      <c r="D181" s="33" t="s">
        <v>222</v>
      </c>
      <c r="E181" s="25">
        <v>14538573.96</v>
      </c>
      <c r="F181" s="25">
        <v>13868307.52</v>
      </c>
      <c r="G181" s="25">
        <v>16430555.59</v>
      </c>
      <c r="H181" s="25">
        <v>15537643.37</v>
      </c>
      <c r="I181" s="25">
        <f t="shared" si="5"/>
        <v>-1891981.629999999</v>
      </c>
      <c r="J181" s="25">
        <f t="shared" si="6"/>
        <v>-1669335.8499999996</v>
      </c>
      <c r="K181" s="25">
        <v>2491981.63</v>
      </c>
      <c r="L181" s="25">
        <v>2305345.01</v>
      </c>
      <c r="M181" s="25">
        <v>600000</v>
      </c>
      <c r="N181" s="25">
        <v>570722.52</v>
      </c>
      <c r="O181" s="25">
        <v>5107162.57</v>
      </c>
      <c r="P181" s="25">
        <v>0</v>
      </c>
    </row>
    <row r="182" spans="1:16" ht="13.5">
      <c r="A182" s="24" t="s">
        <v>63</v>
      </c>
      <c r="B182" s="24">
        <v>1021052</v>
      </c>
      <c r="C182" s="24">
        <v>2</v>
      </c>
      <c r="D182" s="33" t="s">
        <v>223</v>
      </c>
      <c r="E182" s="25">
        <v>12932464.46</v>
      </c>
      <c r="F182" s="25">
        <v>13008344.19</v>
      </c>
      <c r="G182" s="25">
        <v>12354454.03</v>
      </c>
      <c r="H182" s="25">
        <v>11514940.8</v>
      </c>
      <c r="I182" s="25">
        <f t="shared" si="5"/>
        <v>578010.4300000016</v>
      </c>
      <c r="J182" s="25">
        <f t="shared" si="6"/>
        <v>1493403.3899999987</v>
      </c>
      <c r="K182" s="25">
        <v>0</v>
      </c>
      <c r="L182" s="25">
        <v>245373.77</v>
      </c>
      <c r="M182" s="25">
        <v>578010.43</v>
      </c>
      <c r="N182" s="25">
        <v>578010.43</v>
      </c>
      <c r="O182" s="25">
        <v>1092524.49</v>
      </c>
      <c r="P182" s="25">
        <v>0</v>
      </c>
    </row>
    <row r="183" spans="1:16" ht="13.5">
      <c r="A183" s="24" t="s">
        <v>224</v>
      </c>
      <c r="B183" s="24">
        <v>1061000</v>
      </c>
      <c r="C183" s="24">
        <v>0</v>
      </c>
      <c r="D183" s="33" t="s">
        <v>225</v>
      </c>
      <c r="E183" s="25">
        <v>3851992863.55</v>
      </c>
      <c r="F183" s="25">
        <v>3841403448.09</v>
      </c>
      <c r="G183" s="25">
        <v>4255435576.55</v>
      </c>
      <c r="H183" s="25">
        <v>3997451848.33</v>
      </c>
      <c r="I183" s="25">
        <f t="shared" si="5"/>
        <v>-403442713</v>
      </c>
      <c r="J183" s="25">
        <f t="shared" si="6"/>
        <v>-156048400.23999977</v>
      </c>
      <c r="K183" s="25">
        <v>614568191</v>
      </c>
      <c r="L183" s="25">
        <v>628384865.46</v>
      </c>
      <c r="M183" s="25">
        <v>211125478</v>
      </c>
      <c r="N183" s="25">
        <v>211044546.78</v>
      </c>
      <c r="O183" s="25">
        <v>2859698047.33</v>
      </c>
      <c r="P183" s="25">
        <v>0</v>
      </c>
    </row>
    <row r="184" spans="1:16" ht="13.5">
      <c r="A184" s="24" t="s">
        <v>224</v>
      </c>
      <c r="B184" s="24">
        <v>1062000</v>
      </c>
      <c r="C184" s="24">
        <v>0</v>
      </c>
      <c r="D184" s="33" t="s">
        <v>226</v>
      </c>
      <c r="E184" s="25">
        <v>374153893.14</v>
      </c>
      <c r="F184" s="25">
        <v>371129492.5</v>
      </c>
      <c r="G184" s="25">
        <v>391271862.35</v>
      </c>
      <c r="H184" s="25">
        <v>380608181.03</v>
      </c>
      <c r="I184" s="25">
        <f t="shared" si="5"/>
        <v>-17117969.21000004</v>
      </c>
      <c r="J184" s="25">
        <f t="shared" si="6"/>
        <v>-9478688.529999971</v>
      </c>
      <c r="K184" s="25">
        <v>33326557.45</v>
      </c>
      <c r="L184" s="25">
        <v>31678984.24</v>
      </c>
      <c r="M184" s="25">
        <v>16208588.24</v>
      </c>
      <c r="N184" s="25">
        <v>16208588.24</v>
      </c>
      <c r="O184" s="25">
        <v>107089619.43</v>
      </c>
      <c r="P184" s="25">
        <v>0</v>
      </c>
    </row>
    <row r="185" spans="1:16" ht="13.5">
      <c r="A185" s="24" t="s">
        <v>224</v>
      </c>
      <c r="B185" s="24">
        <v>1063000</v>
      </c>
      <c r="C185" s="24">
        <v>0</v>
      </c>
      <c r="D185" s="33" t="s">
        <v>227</v>
      </c>
      <c r="E185" s="25">
        <v>205162445.22</v>
      </c>
      <c r="F185" s="25">
        <v>206344325.31</v>
      </c>
      <c r="G185" s="25">
        <v>227517650.76</v>
      </c>
      <c r="H185" s="25">
        <v>221814319.56</v>
      </c>
      <c r="I185" s="25">
        <f t="shared" si="5"/>
        <v>-22355205.53999999</v>
      </c>
      <c r="J185" s="25">
        <f t="shared" si="6"/>
        <v>-15469994.25</v>
      </c>
      <c r="K185" s="25">
        <v>30117023.71</v>
      </c>
      <c r="L185" s="25">
        <v>26034703.99</v>
      </c>
      <c r="M185" s="25">
        <v>7761818.17</v>
      </c>
      <c r="N185" s="25">
        <v>7761818.17</v>
      </c>
      <c r="O185" s="25">
        <v>87725250.32</v>
      </c>
      <c r="P185" s="25">
        <v>0</v>
      </c>
    </row>
    <row r="186" spans="1:16" ht="13.5">
      <c r="A186" s="24" t="s">
        <v>228</v>
      </c>
      <c r="B186" s="24">
        <v>1001000</v>
      </c>
      <c r="C186" s="24">
        <v>0</v>
      </c>
      <c r="D186" s="33" t="s">
        <v>229</v>
      </c>
      <c r="E186" s="25">
        <v>122293974</v>
      </c>
      <c r="F186" s="25">
        <v>120990087.27</v>
      </c>
      <c r="G186" s="25">
        <v>133576524</v>
      </c>
      <c r="H186" s="25">
        <v>123543399.79</v>
      </c>
      <c r="I186" s="25">
        <f t="shared" si="5"/>
        <v>-11282550</v>
      </c>
      <c r="J186" s="25">
        <f t="shared" si="6"/>
        <v>-2553312.5200000107</v>
      </c>
      <c r="K186" s="25">
        <v>14330806</v>
      </c>
      <c r="L186" s="25">
        <v>15702757.93</v>
      </c>
      <c r="M186" s="25">
        <v>3048256</v>
      </c>
      <c r="N186" s="25">
        <v>3048256</v>
      </c>
      <c r="O186" s="25">
        <v>34720000</v>
      </c>
      <c r="P186" s="25">
        <v>0</v>
      </c>
    </row>
    <row r="187" spans="1:16" ht="13.5">
      <c r="A187" s="24" t="s">
        <v>228</v>
      </c>
      <c r="B187" s="24">
        <v>1002000</v>
      </c>
      <c r="C187" s="24">
        <v>0</v>
      </c>
      <c r="D187" s="33" t="s">
        <v>230</v>
      </c>
      <c r="E187" s="25">
        <v>101769087.72</v>
      </c>
      <c r="F187" s="25">
        <v>101097453.13</v>
      </c>
      <c r="G187" s="25">
        <v>105602825.8</v>
      </c>
      <c r="H187" s="25">
        <v>97906707.92</v>
      </c>
      <c r="I187" s="25">
        <f t="shared" si="5"/>
        <v>-3833738.079999998</v>
      </c>
      <c r="J187" s="25">
        <f t="shared" si="6"/>
        <v>3190745.2099999934</v>
      </c>
      <c r="K187" s="25">
        <v>5486035.96</v>
      </c>
      <c r="L187" s="25">
        <v>5486035.96</v>
      </c>
      <c r="M187" s="25">
        <v>1652297.88</v>
      </c>
      <c r="N187" s="25">
        <v>1652297.88</v>
      </c>
      <c r="O187" s="25">
        <v>10449393.05</v>
      </c>
      <c r="P187" s="25">
        <v>0</v>
      </c>
    </row>
    <row r="188" spans="1:16" ht="13.5">
      <c r="A188" s="24" t="s">
        <v>228</v>
      </c>
      <c r="B188" s="24">
        <v>1003000</v>
      </c>
      <c r="C188" s="24">
        <v>0</v>
      </c>
      <c r="D188" s="33" t="s">
        <v>231</v>
      </c>
      <c r="E188" s="25">
        <v>41498052.98</v>
      </c>
      <c r="F188" s="25">
        <v>42312498.5</v>
      </c>
      <c r="G188" s="25">
        <v>40314121.98</v>
      </c>
      <c r="H188" s="25">
        <v>37974260.58</v>
      </c>
      <c r="I188" s="25">
        <f t="shared" si="5"/>
        <v>1183931</v>
      </c>
      <c r="J188" s="25">
        <f t="shared" si="6"/>
        <v>4338237.920000002</v>
      </c>
      <c r="K188" s="25">
        <v>1269790</v>
      </c>
      <c r="L188" s="25">
        <v>5494675.12</v>
      </c>
      <c r="M188" s="25">
        <v>2453721</v>
      </c>
      <c r="N188" s="25">
        <v>2453721.04</v>
      </c>
      <c r="O188" s="25">
        <v>19641887.49</v>
      </c>
      <c r="P188" s="25">
        <v>0</v>
      </c>
    </row>
    <row r="189" spans="1:16" ht="13.5">
      <c r="A189" s="24" t="s">
        <v>228</v>
      </c>
      <c r="B189" s="24">
        <v>1004000</v>
      </c>
      <c r="C189" s="24">
        <v>0</v>
      </c>
      <c r="D189" s="33" t="s">
        <v>232</v>
      </c>
      <c r="E189" s="25">
        <v>56541795.85</v>
      </c>
      <c r="F189" s="25">
        <v>55862332.76</v>
      </c>
      <c r="G189" s="25">
        <v>58133104.87</v>
      </c>
      <c r="H189" s="25">
        <v>55356008.12</v>
      </c>
      <c r="I189" s="25">
        <f t="shared" si="5"/>
        <v>-1591309.0199999958</v>
      </c>
      <c r="J189" s="25">
        <f t="shared" si="6"/>
        <v>506324.6400000006</v>
      </c>
      <c r="K189" s="25">
        <v>3415580.98</v>
      </c>
      <c r="L189" s="25">
        <v>3574401.7</v>
      </c>
      <c r="M189" s="25">
        <v>1824271.96</v>
      </c>
      <c r="N189" s="25">
        <v>1824271.96</v>
      </c>
      <c r="O189" s="25">
        <v>5360416.16</v>
      </c>
      <c r="P189" s="25">
        <v>0</v>
      </c>
    </row>
    <row r="190" spans="1:16" ht="13.5">
      <c r="A190" s="24" t="s">
        <v>228</v>
      </c>
      <c r="B190" s="24">
        <v>1005000</v>
      </c>
      <c r="C190" s="24">
        <v>0</v>
      </c>
      <c r="D190" s="33" t="s">
        <v>233</v>
      </c>
      <c r="E190" s="25">
        <v>70122734.66</v>
      </c>
      <c r="F190" s="25">
        <v>70060787.28</v>
      </c>
      <c r="G190" s="25">
        <v>72581189.94</v>
      </c>
      <c r="H190" s="25">
        <v>69348871.99</v>
      </c>
      <c r="I190" s="25">
        <f t="shared" si="5"/>
        <v>-2458455.280000001</v>
      </c>
      <c r="J190" s="25">
        <f t="shared" si="6"/>
        <v>711915.2900000066</v>
      </c>
      <c r="K190" s="25">
        <v>5266305.01</v>
      </c>
      <c r="L190" s="25">
        <v>5266305.01</v>
      </c>
      <c r="M190" s="25">
        <v>2807849.73</v>
      </c>
      <c r="N190" s="25">
        <v>2807849.73</v>
      </c>
      <c r="O190" s="25">
        <v>11089409.05</v>
      </c>
      <c r="P190" s="25">
        <v>0</v>
      </c>
    </row>
    <row r="191" spans="1:16" ht="13.5">
      <c r="A191" s="24" t="s">
        <v>228</v>
      </c>
      <c r="B191" s="24">
        <v>1006000</v>
      </c>
      <c r="C191" s="24">
        <v>0</v>
      </c>
      <c r="D191" s="33" t="s">
        <v>234</v>
      </c>
      <c r="E191" s="25">
        <v>45971676.09</v>
      </c>
      <c r="F191" s="25">
        <v>46187647.65</v>
      </c>
      <c r="G191" s="25">
        <v>46804031.36</v>
      </c>
      <c r="H191" s="25">
        <v>44807964.57</v>
      </c>
      <c r="I191" s="25">
        <f t="shared" si="5"/>
        <v>-832355.2699999958</v>
      </c>
      <c r="J191" s="25">
        <f t="shared" si="6"/>
        <v>1379683.0799999982</v>
      </c>
      <c r="K191" s="25">
        <v>1942631.27</v>
      </c>
      <c r="L191" s="25">
        <v>3776788.14</v>
      </c>
      <c r="M191" s="25">
        <v>1110276</v>
      </c>
      <c r="N191" s="25">
        <v>1110276</v>
      </c>
      <c r="O191" s="25">
        <v>1401468</v>
      </c>
      <c r="P191" s="25">
        <v>0</v>
      </c>
    </row>
    <row r="192" spans="1:16" ht="13.5">
      <c r="A192" s="24" t="s">
        <v>228</v>
      </c>
      <c r="B192" s="24">
        <v>1007000</v>
      </c>
      <c r="C192" s="24">
        <v>0</v>
      </c>
      <c r="D192" s="33" t="s">
        <v>235</v>
      </c>
      <c r="E192" s="25">
        <v>66880843</v>
      </c>
      <c r="F192" s="25">
        <v>66392345.14</v>
      </c>
      <c r="G192" s="25">
        <v>79811863</v>
      </c>
      <c r="H192" s="25">
        <v>76043131.31</v>
      </c>
      <c r="I192" s="25">
        <f t="shared" si="5"/>
        <v>-12931020</v>
      </c>
      <c r="J192" s="25">
        <f t="shared" si="6"/>
        <v>-9650786.170000002</v>
      </c>
      <c r="K192" s="25">
        <v>13933353</v>
      </c>
      <c r="L192" s="25">
        <v>12533353.66</v>
      </c>
      <c r="M192" s="25">
        <v>1002333</v>
      </c>
      <c r="N192" s="25">
        <v>1002333.32</v>
      </c>
      <c r="O192" s="25">
        <v>5640093.66</v>
      </c>
      <c r="P192" s="25">
        <v>12177</v>
      </c>
    </row>
    <row r="193" spans="1:16" ht="13.5">
      <c r="A193" s="24" t="s">
        <v>228</v>
      </c>
      <c r="B193" s="24">
        <v>1008000</v>
      </c>
      <c r="C193" s="24">
        <v>0</v>
      </c>
      <c r="D193" s="33" t="s">
        <v>236</v>
      </c>
      <c r="E193" s="25">
        <v>86503493.12</v>
      </c>
      <c r="F193" s="25">
        <v>86996664.25</v>
      </c>
      <c r="G193" s="25">
        <v>87880251.41</v>
      </c>
      <c r="H193" s="25">
        <v>85523533.28</v>
      </c>
      <c r="I193" s="25">
        <f t="shared" si="5"/>
        <v>-1376758.2899999917</v>
      </c>
      <c r="J193" s="25">
        <f t="shared" si="6"/>
        <v>1473130.9699999988</v>
      </c>
      <c r="K193" s="25">
        <v>3963758.29</v>
      </c>
      <c r="L193" s="25">
        <v>6417292.91</v>
      </c>
      <c r="M193" s="25">
        <v>2587000</v>
      </c>
      <c r="N193" s="25">
        <v>2587000</v>
      </c>
      <c r="O193" s="25">
        <v>8577600.15</v>
      </c>
      <c r="P193" s="25">
        <v>0</v>
      </c>
    </row>
    <row r="194" spans="1:16" ht="13.5">
      <c r="A194" s="24" t="s">
        <v>228</v>
      </c>
      <c r="B194" s="24">
        <v>1009000</v>
      </c>
      <c r="C194" s="24">
        <v>0</v>
      </c>
      <c r="D194" s="33" t="s">
        <v>237</v>
      </c>
      <c r="E194" s="25">
        <v>37146359</v>
      </c>
      <c r="F194" s="25">
        <v>37827886.85</v>
      </c>
      <c r="G194" s="25">
        <v>38676610.86</v>
      </c>
      <c r="H194" s="25">
        <v>36850389.23</v>
      </c>
      <c r="I194" s="25">
        <f t="shared" si="5"/>
        <v>-1530251.8599999994</v>
      </c>
      <c r="J194" s="25">
        <f t="shared" si="6"/>
        <v>977497.6200000048</v>
      </c>
      <c r="K194" s="25">
        <v>1551613.14</v>
      </c>
      <c r="L194" s="25">
        <v>1897721.24</v>
      </c>
      <c r="M194" s="25">
        <v>21361.28</v>
      </c>
      <c r="N194" s="25">
        <v>21361.28</v>
      </c>
      <c r="O194" s="25">
        <v>9051220.72</v>
      </c>
      <c r="P194" s="25">
        <v>0</v>
      </c>
    </row>
    <row r="195" spans="1:16" ht="13.5">
      <c r="A195" s="24" t="s">
        <v>228</v>
      </c>
      <c r="B195" s="24">
        <v>1010000</v>
      </c>
      <c r="C195" s="24">
        <v>0</v>
      </c>
      <c r="D195" s="33" t="s">
        <v>238</v>
      </c>
      <c r="E195" s="25">
        <v>65930771.38</v>
      </c>
      <c r="F195" s="25">
        <v>65780770.62</v>
      </c>
      <c r="G195" s="25">
        <v>68101857.93</v>
      </c>
      <c r="H195" s="25">
        <v>64934930.06</v>
      </c>
      <c r="I195" s="25">
        <f t="shared" si="5"/>
        <v>-2171086.5500000045</v>
      </c>
      <c r="J195" s="25">
        <f t="shared" si="6"/>
        <v>845840.5599999949</v>
      </c>
      <c r="K195" s="25">
        <v>3321086.55</v>
      </c>
      <c r="L195" s="25">
        <v>3804597.83</v>
      </c>
      <c r="M195" s="25">
        <v>1150000</v>
      </c>
      <c r="N195" s="25">
        <v>1150000</v>
      </c>
      <c r="O195" s="25">
        <v>11207119.74</v>
      </c>
      <c r="P195" s="25">
        <v>0</v>
      </c>
    </row>
    <row r="196" spans="1:16" ht="13.5">
      <c r="A196" s="24" t="s">
        <v>228</v>
      </c>
      <c r="B196" s="24">
        <v>1011000</v>
      </c>
      <c r="C196" s="24">
        <v>0</v>
      </c>
      <c r="D196" s="33" t="s">
        <v>239</v>
      </c>
      <c r="E196" s="25">
        <v>40069203.6</v>
      </c>
      <c r="F196" s="25">
        <v>39996969.76</v>
      </c>
      <c r="G196" s="25">
        <v>40983005.65</v>
      </c>
      <c r="H196" s="25">
        <v>39277074.97</v>
      </c>
      <c r="I196" s="25">
        <f t="shared" si="5"/>
        <v>-913802.049999997</v>
      </c>
      <c r="J196" s="25">
        <f t="shared" si="6"/>
        <v>719894.7899999991</v>
      </c>
      <c r="K196" s="25">
        <v>3055496.39</v>
      </c>
      <c r="L196" s="25">
        <v>3136401.05</v>
      </c>
      <c r="M196" s="25">
        <v>2141694.34</v>
      </c>
      <c r="N196" s="25">
        <v>2141694.34</v>
      </c>
      <c r="O196" s="25">
        <v>19798263.31</v>
      </c>
      <c r="P196" s="25">
        <v>0</v>
      </c>
    </row>
    <row r="197" spans="1:16" ht="13.5">
      <c r="A197" s="24" t="s">
        <v>228</v>
      </c>
      <c r="B197" s="24">
        <v>1012000</v>
      </c>
      <c r="C197" s="24">
        <v>0</v>
      </c>
      <c r="D197" s="33" t="s">
        <v>240</v>
      </c>
      <c r="E197" s="25">
        <v>95095645</v>
      </c>
      <c r="F197" s="25">
        <v>98210976.84</v>
      </c>
      <c r="G197" s="25">
        <v>100792059</v>
      </c>
      <c r="H197" s="25">
        <v>95755581.92</v>
      </c>
      <c r="I197" s="25">
        <f t="shared" si="5"/>
        <v>-5696414</v>
      </c>
      <c r="J197" s="25">
        <f t="shared" si="6"/>
        <v>2455394.920000002</v>
      </c>
      <c r="K197" s="25">
        <v>6396414</v>
      </c>
      <c r="L197" s="25">
        <v>10783808.45</v>
      </c>
      <c r="M197" s="25">
        <v>700000</v>
      </c>
      <c r="N197" s="25">
        <v>705557.1</v>
      </c>
      <c r="O197" s="25">
        <v>14563972</v>
      </c>
      <c r="P197" s="25">
        <v>0</v>
      </c>
    </row>
    <row r="198" spans="1:16" ht="13.5">
      <c r="A198" s="24" t="s">
        <v>228</v>
      </c>
      <c r="B198" s="24">
        <v>1013000</v>
      </c>
      <c r="C198" s="24">
        <v>0</v>
      </c>
      <c r="D198" s="33" t="s">
        <v>241</v>
      </c>
      <c r="E198" s="25">
        <v>48355478</v>
      </c>
      <c r="F198" s="25">
        <v>49804243.02</v>
      </c>
      <c r="G198" s="25">
        <v>50866743</v>
      </c>
      <c r="H198" s="25">
        <v>48497549.67</v>
      </c>
      <c r="I198" s="25">
        <f t="shared" si="5"/>
        <v>-2511265</v>
      </c>
      <c r="J198" s="25">
        <f t="shared" si="6"/>
        <v>1306693.3500000015</v>
      </c>
      <c r="K198" s="25">
        <v>3816790</v>
      </c>
      <c r="L198" s="25">
        <v>9280445.36</v>
      </c>
      <c r="M198" s="25">
        <v>1305525</v>
      </c>
      <c r="N198" s="25">
        <v>1305524.2</v>
      </c>
      <c r="O198" s="25">
        <v>19068271.8</v>
      </c>
      <c r="P198" s="25">
        <v>0</v>
      </c>
    </row>
    <row r="199" spans="1:16" ht="13.5">
      <c r="A199" s="24" t="s">
        <v>228</v>
      </c>
      <c r="B199" s="24">
        <v>1014000</v>
      </c>
      <c r="C199" s="24">
        <v>0</v>
      </c>
      <c r="D199" s="33" t="s">
        <v>242</v>
      </c>
      <c r="E199" s="25">
        <v>113129633.67</v>
      </c>
      <c r="F199" s="25">
        <v>113162981.01</v>
      </c>
      <c r="G199" s="25">
        <v>118257635.17</v>
      </c>
      <c r="H199" s="25">
        <v>113850219.46</v>
      </c>
      <c r="I199" s="25">
        <f t="shared" si="5"/>
        <v>-5128001.5</v>
      </c>
      <c r="J199" s="25">
        <f t="shared" si="6"/>
        <v>-687238.4499999881</v>
      </c>
      <c r="K199" s="25">
        <v>7172049.61</v>
      </c>
      <c r="L199" s="25">
        <v>7423861.55</v>
      </c>
      <c r="M199" s="25">
        <v>2044048.11</v>
      </c>
      <c r="N199" s="25">
        <v>2044048.11</v>
      </c>
      <c r="O199" s="25">
        <v>13176488.14</v>
      </c>
      <c r="P199" s="25">
        <v>0</v>
      </c>
    </row>
    <row r="200" spans="1:16" ht="13.5">
      <c r="A200" s="24" t="s">
        <v>228</v>
      </c>
      <c r="B200" s="24">
        <v>1015000</v>
      </c>
      <c r="C200" s="24">
        <v>0</v>
      </c>
      <c r="D200" s="33" t="s">
        <v>243</v>
      </c>
      <c r="E200" s="25">
        <v>18103574</v>
      </c>
      <c r="F200" s="25">
        <v>18324548.03</v>
      </c>
      <c r="G200" s="25">
        <v>17587550</v>
      </c>
      <c r="H200" s="25">
        <v>16756218.1</v>
      </c>
      <c r="I200" s="25">
        <f t="shared" si="5"/>
        <v>516024</v>
      </c>
      <c r="J200" s="25">
        <f t="shared" si="6"/>
        <v>1568329.9300000016</v>
      </c>
      <c r="K200" s="25">
        <v>617458</v>
      </c>
      <c r="L200" s="25">
        <v>617458.84</v>
      </c>
      <c r="M200" s="25">
        <v>1133482</v>
      </c>
      <c r="N200" s="25">
        <v>1133481.32</v>
      </c>
      <c r="O200" s="25">
        <v>4213973.4</v>
      </c>
      <c r="P200" s="25">
        <v>0</v>
      </c>
    </row>
    <row r="201" spans="1:16" ht="13.5">
      <c r="A201" s="24" t="s">
        <v>228</v>
      </c>
      <c r="B201" s="24">
        <v>1016000</v>
      </c>
      <c r="C201" s="24">
        <v>0</v>
      </c>
      <c r="D201" s="33" t="s">
        <v>244</v>
      </c>
      <c r="E201" s="25">
        <v>102458158</v>
      </c>
      <c r="F201" s="25">
        <v>102978771.9</v>
      </c>
      <c r="G201" s="25">
        <v>104098474</v>
      </c>
      <c r="H201" s="25">
        <v>100319047.1</v>
      </c>
      <c r="I201" s="25">
        <f t="shared" si="5"/>
        <v>-1640316</v>
      </c>
      <c r="J201" s="25">
        <f t="shared" si="6"/>
        <v>2659724.800000012</v>
      </c>
      <c r="K201" s="25">
        <v>3726836</v>
      </c>
      <c r="L201" s="25">
        <v>5069061.1</v>
      </c>
      <c r="M201" s="25">
        <v>2086520</v>
      </c>
      <c r="N201" s="25">
        <v>2086519.2</v>
      </c>
      <c r="O201" s="25">
        <v>47489076.97</v>
      </c>
      <c r="P201" s="25">
        <v>321.17</v>
      </c>
    </row>
    <row r="202" spans="1:16" ht="13.5">
      <c r="A202" s="24" t="s">
        <v>228</v>
      </c>
      <c r="B202" s="24">
        <v>1017000</v>
      </c>
      <c r="C202" s="24">
        <v>0</v>
      </c>
      <c r="D202" s="33" t="s">
        <v>245</v>
      </c>
      <c r="E202" s="25">
        <v>73464358.61</v>
      </c>
      <c r="F202" s="25">
        <v>72778515.08</v>
      </c>
      <c r="G202" s="25">
        <v>75451701.12</v>
      </c>
      <c r="H202" s="25">
        <v>72383843.56</v>
      </c>
      <c r="I202" s="25">
        <f aca="true" t="shared" si="7" ref="I202:I207">+E202-G202</f>
        <v>-1987342.5100000054</v>
      </c>
      <c r="J202" s="25">
        <f aca="true" t="shared" si="8" ref="J202:J207">+F202-H202</f>
        <v>394671.5199999958</v>
      </c>
      <c r="K202" s="25">
        <v>2567342.51</v>
      </c>
      <c r="L202" s="25">
        <v>2141862.51</v>
      </c>
      <c r="M202" s="25">
        <v>580000</v>
      </c>
      <c r="N202" s="25">
        <v>580000</v>
      </c>
      <c r="O202" s="25">
        <v>6400502</v>
      </c>
      <c r="P202" s="25">
        <v>0</v>
      </c>
    </row>
    <row r="203" spans="1:16" ht="13.5">
      <c r="A203" s="24" t="s">
        <v>228</v>
      </c>
      <c r="B203" s="24">
        <v>1018000</v>
      </c>
      <c r="C203" s="24">
        <v>0</v>
      </c>
      <c r="D203" s="33" t="s">
        <v>246</v>
      </c>
      <c r="E203" s="25">
        <v>38566328</v>
      </c>
      <c r="F203" s="25">
        <v>38620055.37</v>
      </c>
      <c r="G203" s="25">
        <v>37987666.48</v>
      </c>
      <c r="H203" s="25">
        <v>37691397.6</v>
      </c>
      <c r="I203" s="25">
        <f t="shared" si="7"/>
        <v>578661.5200000033</v>
      </c>
      <c r="J203" s="25">
        <f t="shared" si="8"/>
        <v>928657.7699999958</v>
      </c>
      <c r="K203" s="25">
        <v>480829</v>
      </c>
      <c r="L203" s="25">
        <v>480829.59</v>
      </c>
      <c r="M203" s="25">
        <v>1059490.52</v>
      </c>
      <c r="N203" s="25">
        <v>1059490.52</v>
      </c>
      <c r="O203" s="25">
        <v>7000000</v>
      </c>
      <c r="P203" s="25">
        <v>0</v>
      </c>
    </row>
    <row r="204" spans="1:16" ht="13.5">
      <c r="A204" s="24" t="s">
        <v>228</v>
      </c>
      <c r="B204" s="24">
        <v>1019000</v>
      </c>
      <c r="C204" s="24">
        <v>0</v>
      </c>
      <c r="D204" s="33" t="s">
        <v>247</v>
      </c>
      <c r="E204" s="25">
        <v>77446809</v>
      </c>
      <c r="F204" s="25">
        <v>76599896.66</v>
      </c>
      <c r="G204" s="25">
        <v>82844372</v>
      </c>
      <c r="H204" s="25">
        <v>81305234.66</v>
      </c>
      <c r="I204" s="25">
        <f t="shared" si="7"/>
        <v>-5397563</v>
      </c>
      <c r="J204" s="25">
        <f t="shared" si="8"/>
        <v>-4705338</v>
      </c>
      <c r="K204" s="25">
        <v>7219721</v>
      </c>
      <c r="L204" s="25">
        <v>7219720.74</v>
      </c>
      <c r="M204" s="25">
        <v>1822158</v>
      </c>
      <c r="N204" s="25">
        <v>1822157.83</v>
      </c>
      <c r="O204" s="25">
        <v>26867611.51</v>
      </c>
      <c r="P204" s="25">
        <v>0</v>
      </c>
    </row>
    <row r="205" spans="1:16" ht="13.5">
      <c r="A205" s="24" t="s">
        <v>228</v>
      </c>
      <c r="B205" s="24">
        <v>1020000</v>
      </c>
      <c r="C205" s="24">
        <v>0</v>
      </c>
      <c r="D205" s="33" t="s">
        <v>248</v>
      </c>
      <c r="E205" s="25">
        <v>117786887.67</v>
      </c>
      <c r="F205" s="25">
        <v>119343275.25</v>
      </c>
      <c r="G205" s="25">
        <v>118379927.93</v>
      </c>
      <c r="H205" s="25">
        <v>116335486.6</v>
      </c>
      <c r="I205" s="25">
        <f t="shared" si="7"/>
        <v>-593040.2600000054</v>
      </c>
      <c r="J205" s="25">
        <f t="shared" si="8"/>
        <v>3007788.650000006</v>
      </c>
      <c r="K205" s="25">
        <v>3895200.26</v>
      </c>
      <c r="L205" s="25">
        <v>4759179.22</v>
      </c>
      <c r="M205" s="25">
        <v>3302160</v>
      </c>
      <c r="N205" s="25">
        <v>3302160</v>
      </c>
      <c r="O205" s="25">
        <v>12241927.96</v>
      </c>
      <c r="P205" s="25">
        <v>0</v>
      </c>
    </row>
    <row r="206" spans="1:16" ht="13.5">
      <c r="A206" s="24" t="s">
        <v>228</v>
      </c>
      <c r="B206" s="24">
        <v>1021000</v>
      </c>
      <c r="C206" s="24">
        <v>0</v>
      </c>
      <c r="D206" s="33" t="s">
        <v>249</v>
      </c>
      <c r="E206" s="25">
        <v>30927527.38</v>
      </c>
      <c r="F206" s="25">
        <v>31147750.14</v>
      </c>
      <c r="G206" s="25">
        <v>31314481.77</v>
      </c>
      <c r="H206" s="25">
        <v>30683982.56</v>
      </c>
      <c r="I206" s="25">
        <f t="shared" si="7"/>
        <v>-386954.3900000006</v>
      </c>
      <c r="J206" s="25">
        <f t="shared" si="8"/>
        <v>463767.58000000194</v>
      </c>
      <c r="K206" s="25">
        <v>1560011.94</v>
      </c>
      <c r="L206" s="25">
        <v>1560011.94</v>
      </c>
      <c r="M206" s="25">
        <v>1173057.55</v>
      </c>
      <c r="N206" s="25">
        <v>1173057.55</v>
      </c>
      <c r="O206" s="25">
        <v>10087237.53</v>
      </c>
      <c r="P206" s="25">
        <v>0</v>
      </c>
    </row>
    <row r="207" spans="1:16" ht="13.5">
      <c r="A207" s="24" t="s">
        <v>250</v>
      </c>
      <c r="B207" s="24">
        <v>1000000</v>
      </c>
      <c r="C207" s="24">
        <v>0</v>
      </c>
      <c r="D207" s="33" t="s">
        <v>251</v>
      </c>
      <c r="E207" s="25">
        <v>780241105</v>
      </c>
      <c r="F207" s="25">
        <v>747026875.69</v>
      </c>
      <c r="G207" s="25">
        <v>786757034</v>
      </c>
      <c r="H207" s="25">
        <v>749749703.63</v>
      </c>
      <c r="I207" s="25">
        <f t="shared" si="7"/>
        <v>-6515929</v>
      </c>
      <c r="J207" s="25">
        <f t="shared" si="8"/>
        <v>-2722827.939999938</v>
      </c>
      <c r="K207" s="25">
        <v>30538817</v>
      </c>
      <c r="L207" s="25">
        <v>30947758.5</v>
      </c>
      <c r="M207" s="25">
        <v>24022888</v>
      </c>
      <c r="N207" s="25">
        <v>24022887.25</v>
      </c>
      <c r="O207" s="25">
        <v>378385090.25</v>
      </c>
      <c r="P207" s="25">
        <v>0</v>
      </c>
    </row>
  </sheetData>
  <sheetProtection/>
  <autoFilter ref="A8:P8"/>
  <mergeCells count="15">
    <mergeCell ref="O4:O5"/>
    <mergeCell ref="O6:P6"/>
    <mergeCell ref="O7:P7"/>
    <mergeCell ref="B4:B7"/>
    <mergeCell ref="I7:J7"/>
    <mergeCell ref="M7:N7"/>
    <mergeCell ref="K7:L7"/>
    <mergeCell ref="I4:J5"/>
    <mergeCell ref="K4:L5"/>
    <mergeCell ref="M4:N5"/>
    <mergeCell ref="E4:F5"/>
    <mergeCell ref="G4:H5"/>
    <mergeCell ref="D4:D7"/>
    <mergeCell ref="A4:A7"/>
    <mergeCell ref="C4:C7"/>
  </mergeCells>
  <printOptions horizontalCentered="1"/>
  <pageMargins left="0.1968503937007874" right="0.1968503937007874" top="0.5118110236220472" bottom="0.5905511811023623" header="0.5118110236220472" footer="0.5118110236220472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theme="8" tint="0.5999900102615356"/>
    <outlinePr summaryRight="0"/>
  </sheetPr>
  <dimension ref="A2:X207"/>
  <sheetViews>
    <sheetView tabSelected="1" zoomScalePageLayoutView="0" workbookViewId="0" topLeftCell="A1">
      <pane xSplit="1" ySplit="8" topLeftCell="B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D16" sqref="AD16"/>
    </sheetView>
  </sheetViews>
  <sheetFormatPr defaultColWidth="9.140625" defaultRowHeight="12.75" outlineLevelCol="1"/>
  <cols>
    <col min="1" max="1" width="3.57421875" style="1" customWidth="1"/>
    <col min="2" max="2" width="6.8515625" style="1" customWidth="1"/>
    <col min="3" max="3" width="3.00390625" style="1" bestFit="1" customWidth="1"/>
    <col min="4" max="4" width="20.00390625" style="1" customWidth="1" collapsed="1"/>
    <col min="5" max="8" width="15.57421875" style="1" hidden="1" customWidth="1" outlineLevel="1"/>
    <col min="9" max="9" width="11.8515625" style="1" customWidth="1"/>
    <col min="10" max="10" width="12.28125" style="1" customWidth="1"/>
    <col min="11" max="12" width="11.00390625" style="1" customWidth="1"/>
    <col min="13" max="15" width="5.28125" style="1" bestFit="1" customWidth="1"/>
    <col min="16" max="16" width="7.421875" style="1" customWidth="1"/>
    <col min="17" max="17" width="5.140625" style="1" customWidth="1"/>
    <col min="18" max="18" width="5.28125" style="1" customWidth="1"/>
    <col min="19" max="19" width="5.421875" style="1" customWidth="1"/>
    <col min="20" max="21" width="5.140625" style="1" customWidth="1"/>
    <col min="22" max="23" width="5.28125" style="1" customWidth="1"/>
    <col min="24" max="24" width="8.7109375" style="1" customWidth="1"/>
    <col min="25" max="16384" width="9.140625" style="46" customWidth="1"/>
  </cols>
  <sheetData>
    <row r="2" spans="1:24" s="45" customFormat="1" ht="18">
      <c r="A2" s="50" t="str">
        <f>'[1]Spis tabel'!E7</f>
        <v>Tabela 2. Dochody ogółem budżetów jst wg stanu na koniec 4 kwartału 2015 roku.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2"/>
    </row>
    <row r="3" spans="1:24" ht="9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3" ht="27" customHeight="1">
      <c r="A4" s="60" t="s">
        <v>31</v>
      </c>
      <c r="B4" s="60" t="s">
        <v>49</v>
      </c>
      <c r="C4" s="60" t="s">
        <v>0</v>
      </c>
      <c r="D4" s="60" t="s">
        <v>24</v>
      </c>
      <c r="E4" s="70" t="s">
        <v>8</v>
      </c>
      <c r="F4" s="70"/>
      <c r="G4" s="70"/>
      <c r="H4" s="70"/>
      <c r="I4" s="70" t="s">
        <v>9</v>
      </c>
      <c r="J4" s="70"/>
      <c r="K4" s="70"/>
      <c r="L4" s="70"/>
      <c r="M4" s="70" t="s">
        <v>10</v>
      </c>
      <c r="N4" s="70"/>
      <c r="O4" s="70"/>
      <c r="P4" s="70"/>
      <c r="Q4" s="71" t="s">
        <v>25</v>
      </c>
      <c r="R4" s="71"/>
      <c r="S4" s="71"/>
      <c r="T4" s="71" t="s">
        <v>19</v>
      </c>
      <c r="U4" s="70"/>
      <c r="V4" s="70"/>
      <c r="W4" s="70"/>
    </row>
    <row r="5" spans="1:23" ht="16.5" customHeight="1">
      <c r="A5" s="60"/>
      <c r="B5" s="60"/>
      <c r="C5" s="60"/>
      <c r="D5" s="60"/>
      <c r="E5" s="70" t="s">
        <v>11</v>
      </c>
      <c r="F5" s="70" t="s">
        <v>6</v>
      </c>
      <c r="G5" s="70"/>
      <c r="H5" s="70"/>
      <c r="I5" s="70" t="s">
        <v>11</v>
      </c>
      <c r="J5" s="70" t="s">
        <v>6</v>
      </c>
      <c r="K5" s="70"/>
      <c r="L5" s="70"/>
      <c r="M5" s="69" t="s">
        <v>7</v>
      </c>
      <c r="N5" s="73" t="s">
        <v>6</v>
      </c>
      <c r="O5" s="73"/>
      <c r="P5" s="73"/>
      <c r="Q5" s="72" t="s">
        <v>12</v>
      </c>
      <c r="R5" s="72" t="s">
        <v>13</v>
      </c>
      <c r="S5" s="72" t="s">
        <v>33</v>
      </c>
      <c r="T5" s="72" t="s">
        <v>7</v>
      </c>
      <c r="U5" s="72" t="s">
        <v>12</v>
      </c>
      <c r="V5" s="72" t="s">
        <v>33</v>
      </c>
      <c r="W5" s="72" t="s">
        <v>13</v>
      </c>
    </row>
    <row r="6" spans="1:23" ht="108.75" customHeight="1">
      <c r="A6" s="60"/>
      <c r="B6" s="60"/>
      <c r="C6" s="60"/>
      <c r="D6" s="60"/>
      <c r="E6" s="70"/>
      <c r="F6" s="17" t="s">
        <v>12</v>
      </c>
      <c r="G6" s="17" t="s">
        <v>13</v>
      </c>
      <c r="H6" s="17" t="s">
        <v>33</v>
      </c>
      <c r="I6" s="70"/>
      <c r="J6" s="17" t="s">
        <v>12</v>
      </c>
      <c r="K6" s="17" t="s">
        <v>13</v>
      </c>
      <c r="L6" s="17" t="s">
        <v>33</v>
      </c>
      <c r="M6" s="69"/>
      <c r="N6" s="47" t="s">
        <v>12</v>
      </c>
      <c r="O6" s="47" t="s">
        <v>13</v>
      </c>
      <c r="P6" s="47" t="s">
        <v>33</v>
      </c>
      <c r="Q6" s="72"/>
      <c r="R6" s="72"/>
      <c r="S6" s="72"/>
      <c r="T6" s="72"/>
      <c r="U6" s="72"/>
      <c r="V6" s="72"/>
      <c r="W6" s="72"/>
    </row>
    <row r="7" spans="1:23" ht="13.5">
      <c r="A7" s="60"/>
      <c r="B7" s="60"/>
      <c r="C7" s="60"/>
      <c r="D7" s="60"/>
      <c r="E7" s="70" t="s">
        <v>14</v>
      </c>
      <c r="F7" s="70"/>
      <c r="G7" s="70"/>
      <c r="H7" s="70"/>
      <c r="I7" s="70"/>
      <c r="J7" s="70"/>
      <c r="K7" s="70"/>
      <c r="L7" s="70"/>
      <c r="M7" s="74" t="s">
        <v>5</v>
      </c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ht="15" customHeight="1">
      <c r="A8" s="26">
        <v>1</v>
      </c>
      <c r="B8" s="26">
        <f aca="true" t="shared" si="0" ref="B8:W8">+A8+1</f>
        <v>2</v>
      </c>
      <c r="C8" s="26">
        <v>3</v>
      </c>
      <c r="D8" s="26">
        <f t="shared" si="0"/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f t="shared" si="0"/>
        <v>13</v>
      </c>
      <c r="N8" s="26">
        <f t="shared" si="0"/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f t="shared" si="0"/>
        <v>20</v>
      </c>
      <c r="U8" s="26">
        <f t="shared" si="0"/>
        <v>21</v>
      </c>
      <c r="V8" s="26">
        <f t="shared" si="0"/>
        <v>22</v>
      </c>
      <c r="W8" s="26">
        <f t="shared" si="0"/>
        <v>23</v>
      </c>
    </row>
    <row r="9" spans="1:23" ht="12.75" customHeight="1">
      <c r="A9" s="35" t="s">
        <v>63</v>
      </c>
      <c r="B9" s="35">
        <v>1001011</v>
      </c>
      <c r="C9" s="35">
        <v>1</v>
      </c>
      <c r="D9" s="34" t="s">
        <v>64</v>
      </c>
      <c r="E9" s="36">
        <v>181681569.42</v>
      </c>
      <c r="F9" s="36">
        <v>119539348.81</v>
      </c>
      <c r="G9" s="36">
        <v>28998638.61</v>
      </c>
      <c r="H9" s="36">
        <v>33143582</v>
      </c>
      <c r="I9" s="36">
        <v>184348148.67</v>
      </c>
      <c r="J9" s="36">
        <v>123614152.23</v>
      </c>
      <c r="K9" s="36">
        <v>27590414.44</v>
      </c>
      <c r="L9" s="36">
        <v>33143582</v>
      </c>
      <c r="M9" s="36">
        <f>+IF(E9&lt;&gt;0,I9/E9*100,0)</f>
        <v>101.46772138666171</v>
      </c>
      <c r="N9" s="36">
        <f>+IF(F9&lt;&gt;0,J9/F9*100,0)</f>
        <v>103.40875490837466</v>
      </c>
      <c r="O9" s="36">
        <f>+IF(G9&lt;&gt;0,K9/G9*100,0)</f>
        <v>95.1438266156592</v>
      </c>
      <c r="P9" s="36">
        <f>+IF(H9&lt;&gt;0,L9/H9*100,0)</f>
        <v>100</v>
      </c>
      <c r="Q9" s="36">
        <f>+IF($I9&lt;&gt;0,J9/$I9*100,0)</f>
        <v>67.05472939209204</v>
      </c>
      <c r="R9" s="36">
        <f>+IF($I9&lt;&gt;0,K9/$I9*100,0)</f>
        <v>14.966472209812837</v>
      </c>
      <c r="S9" s="36">
        <f>+IF($I9&lt;&gt;0,L9/$I9*100,0)</f>
        <v>17.978798398095137</v>
      </c>
      <c r="T9" s="36">
        <v>102.73</v>
      </c>
      <c r="U9" s="36">
        <v>102.61</v>
      </c>
      <c r="V9" s="36">
        <v>103.07</v>
      </c>
      <c r="W9" s="36">
        <v>102.91</v>
      </c>
    </row>
    <row r="10" spans="1:23" ht="13.5">
      <c r="A10" s="35" t="s">
        <v>63</v>
      </c>
      <c r="B10" s="35">
        <v>1001022</v>
      </c>
      <c r="C10" s="35">
        <v>2</v>
      </c>
      <c r="D10" s="34" t="s">
        <v>64</v>
      </c>
      <c r="E10" s="36">
        <v>40410534.99</v>
      </c>
      <c r="F10" s="36">
        <v>24322621</v>
      </c>
      <c r="G10" s="36">
        <v>7963870.99</v>
      </c>
      <c r="H10" s="36">
        <v>8124043</v>
      </c>
      <c r="I10" s="36">
        <v>39624628.51</v>
      </c>
      <c r="J10" s="36">
        <v>24162806.54</v>
      </c>
      <c r="K10" s="36">
        <v>7337778.97</v>
      </c>
      <c r="L10" s="36">
        <v>8124043</v>
      </c>
      <c r="M10" s="36">
        <f aca="true" t="shared" si="1" ref="M10:P73">+IF(E10&lt;&gt;0,I10/E10*100,0)</f>
        <v>98.05519407205452</v>
      </c>
      <c r="N10" s="36">
        <f t="shared" si="1"/>
        <v>99.3429389867153</v>
      </c>
      <c r="O10" s="36">
        <f t="shared" si="1"/>
        <v>92.13834552586091</v>
      </c>
      <c r="P10" s="36">
        <f t="shared" si="1"/>
        <v>100</v>
      </c>
      <c r="Q10" s="36">
        <f aca="true" t="shared" si="2" ref="Q10:S73">+IF($I10&lt;&gt;0,J10/$I10*100,0)</f>
        <v>60.97926327284576</v>
      </c>
      <c r="R10" s="36">
        <f t="shared" si="2"/>
        <v>18.518227793979637</v>
      </c>
      <c r="S10" s="36">
        <f t="shared" si="2"/>
        <v>20.502508933174603</v>
      </c>
      <c r="T10" s="36">
        <v>101.27</v>
      </c>
      <c r="U10" s="36">
        <v>103.95</v>
      </c>
      <c r="V10" s="36">
        <v>88.1</v>
      </c>
      <c r="W10" s="36">
        <v>107.53</v>
      </c>
    </row>
    <row r="11" spans="1:23" ht="13.5">
      <c r="A11" s="35" t="s">
        <v>63</v>
      </c>
      <c r="B11" s="35">
        <v>1001032</v>
      </c>
      <c r="C11" s="35">
        <v>2</v>
      </c>
      <c r="D11" s="34" t="s">
        <v>65</v>
      </c>
      <c r="E11" s="36">
        <v>17816622.55</v>
      </c>
      <c r="F11" s="36">
        <v>6304972.61</v>
      </c>
      <c r="G11" s="36">
        <v>5049510.94</v>
      </c>
      <c r="H11" s="36">
        <v>6462139</v>
      </c>
      <c r="I11" s="36">
        <v>17683601.2</v>
      </c>
      <c r="J11" s="36">
        <v>6391253.72</v>
      </c>
      <c r="K11" s="36">
        <v>4830208.48</v>
      </c>
      <c r="L11" s="36">
        <v>6462139</v>
      </c>
      <c r="M11" s="36">
        <f t="shared" si="1"/>
        <v>99.25338627101353</v>
      </c>
      <c r="N11" s="36">
        <f t="shared" si="1"/>
        <v>101.3684612977248</v>
      </c>
      <c r="O11" s="36">
        <f t="shared" si="1"/>
        <v>95.65695643388388</v>
      </c>
      <c r="P11" s="36">
        <f t="shared" si="1"/>
        <v>100</v>
      </c>
      <c r="Q11" s="36">
        <f t="shared" si="2"/>
        <v>36.14226337562962</v>
      </c>
      <c r="R11" s="36">
        <f t="shared" si="2"/>
        <v>27.314620056009865</v>
      </c>
      <c r="S11" s="36">
        <f t="shared" si="2"/>
        <v>36.543116568360524</v>
      </c>
      <c r="T11" s="36">
        <v>107.69</v>
      </c>
      <c r="U11" s="36">
        <v>109.48</v>
      </c>
      <c r="V11" s="36">
        <v>107.02</v>
      </c>
      <c r="W11" s="36">
        <v>106.47</v>
      </c>
    </row>
    <row r="12" spans="1:23" ht="13.5">
      <c r="A12" s="35" t="s">
        <v>63</v>
      </c>
      <c r="B12" s="35">
        <v>1001042</v>
      </c>
      <c r="C12" s="35">
        <v>2</v>
      </c>
      <c r="D12" s="34" t="s">
        <v>66</v>
      </c>
      <c r="E12" s="36">
        <v>274070797.67</v>
      </c>
      <c r="F12" s="36">
        <v>265466699.73</v>
      </c>
      <c r="G12" s="36">
        <v>2097319.94</v>
      </c>
      <c r="H12" s="36">
        <v>6506778</v>
      </c>
      <c r="I12" s="36">
        <v>269999658.73</v>
      </c>
      <c r="J12" s="36">
        <v>261421694.6</v>
      </c>
      <c r="K12" s="36">
        <v>2071186.13</v>
      </c>
      <c r="L12" s="36">
        <v>6506778</v>
      </c>
      <c r="M12" s="36">
        <f t="shared" si="1"/>
        <v>98.51456668327651</v>
      </c>
      <c r="N12" s="36">
        <f t="shared" si="1"/>
        <v>98.47626646426309</v>
      </c>
      <c r="O12" s="36">
        <f t="shared" si="1"/>
        <v>98.75394261497365</v>
      </c>
      <c r="P12" s="36">
        <f t="shared" si="1"/>
        <v>100</v>
      </c>
      <c r="Q12" s="36">
        <f t="shared" si="2"/>
        <v>96.8229722325027</v>
      </c>
      <c r="R12" s="36">
        <f t="shared" si="2"/>
        <v>0.7671069436688394</v>
      </c>
      <c r="S12" s="36">
        <f t="shared" si="2"/>
        <v>2.409920823828443</v>
      </c>
      <c r="T12" s="36">
        <v>105.58</v>
      </c>
      <c r="U12" s="36">
        <v>105.49</v>
      </c>
      <c r="V12" s="36">
        <v>124.63</v>
      </c>
      <c r="W12" s="36">
        <v>104.1</v>
      </c>
    </row>
    <row r="13" spans="1:23" ht="13.5">
      <c r="A13" s="35" t="s">
        <v>63</v>
      </c>
      <c r="B13" s="35">
        <v>1001052</v>
      </c>
      <c r="C13" s="35">
        <v>2</v>
      </c>
      <c r="D13" s="34" t="s">
        <v>67</v>
      </c>
      <c r="E13" s="36">
        <v>13559484.54</v>
      </c>
      <c r="F13" s="36">
        <v>6543824.6</v>
      </c>
      <c r="G13" s="36">
        <v>2833308.94</v>
      </c>
      <c r="H13" s="36">
        <v>4182351</v>
      </c>
      <c r="I13" s="36">
        <v>13709826.86</v>
      </c>
      <c r="J13" s="36">
        <v>6733901.86</v>
      </c>
      <c r="K13" s="36">
        <v>2793574</v>
      </c>
      <c r="L13" s="36">
        <v>4182351</v>
      </c>
      <c r="M13" s="36">
        <f t="shared" si="1"/>
        <v>101.1087613216896</v>
      </c>
      <c r="N13" s="36">
        <f t="shared" si="1"/>
        <v>102.90468146105263</v>
      </c>
      <c r="O13" s="36">
        <f t="shared" si="1"/>
        <v>98.59757827891511</v>
      </c>
      <c r="P13" s="36">
        <f t="shared" si="1"/>
        <v>100</v>
      </c>
      <c r="Q13" s="36">
        <f t="shared" si="2"/>
        <v>49.117336993123786</v>
      </c>
      <c r="R13" s="36">
        <f t="shared" si="2"/>
        <v>20.3764353009488</v>
      </c>
      <c r="S13" s="36">
        <f t="shared" si="2"/>
        <v>30.506227705927426</v>
      </c>
      <c r="T13" s="36">
        <v>110.66</v>
      </c>
      <c r="U13" s="36">
        <v>109.83</v>
      </c>
      <c r="V13" s="36">
        <v>146.93</v>
      </c>
      <c r="W13" s="36">
        <v>96.01</v>
      </c>
    </row>
    <row r="14" spans="1:23" ht="13.5">
      <c r="A14" s="35" t="s">
        <v>63</v>
      </c>
      <c r="B14" s="35">
        <v>1001062</v>
      </c>
      <c r="C14" s="35">
        <v>2</v>
      </c>
      <c r="D14" s="34" t="s">
        <v>68</v>
      </c>
      <c r="E14" s="36">
        <v>16145626.89</v>
      </c>
      <c r="F14" s="36">
        <v>7943785</v>
      </c>
      <c r="G14" s="36">
        <v>3191221.89</v>
      </c>
      <c r="H14" s="36">
        <v>5010620</v>
      </c>
      <c r="I14" s="36">
        <v>16094439.47</v>
      </c>
      <c r="J14" s="36">
        <v>8001715.55</v>
      </c>
      <c r="K14" s="36">
        <v>3082103.92</v>
      </c>
      <c r="L14" s="36">
        <v>5010620</v>
      </c>
      <c r="M14" s="36">
        <f t="shared" si="1"/>
        <v>99.68296418374622</v>
      </c>
      <c r="N14" s="36">
        <f t="shared" si="1"/>
        <v>100.72925626763565</v>
      </c>
      <c r="O14" s="36">
        <f t="shared" si="1"/>
        <v>96.58068370795738</v>
      </c>
      <c r="P14" s="36">
        <f t="shared" si="1"/>
        <v>100</v>
      </c>
      <c r="Q14" s="36">
        <f t="shared" si="2"/>
        <v>49.717267662009476</v>
      </c>
      <c r="R14" s="36">
        <f t="shared" si="2"/>
        <v>19.150116571285597</v>
      </c>
      <c r="S14" s="36">
        <f t="shared" si="2"/>
        <v>31.13261576670492</v>
      </c>
      <c r="T14" s="36">
        <v>90.91</v>
      </c>
      <c r="U14" s="36">
        <v>89.94</v>
      </c>
      <c r="V14" s="36">
        <v>81.85</v>
      </c>
      <c r="W14" s="36">
        <v>99.39</v>
      </c>
    </row>
    <row r="15" spans="1:23" ht="13.5">
      <c r="A15" s="35" t="s">
        <v>63</v>
      </c>
      <c r="B15" s="35">
        <v>1001072</v>
      </c>
      <c r="C15" s="35">
        <v>2</v>
      </c>
      <c r="D15" s="34" t="s">
        <v>69</v>
      </c>
      <c r="E15" s="36">
        <v>45764631.59</v>
      </c>
      <c r="F15" s="36">
        <v>29131820.85</v>
      </c>
      <c r="G15" s="36">
        <v>7277479.74</v>
      </c>
      <c r="H15" s="36">
        <v>9355331</v>
      </c>
      <c r="I15" s="36">
        <v>45362847.53</v>
      </c>
      <c r="J15" s="36">
        <v>28999634.37</v>
      </c>
      <c r="K15" s="36">
        <v>7007882.16</v>
      </c>
      <c r="L15" s="36">
        <v>9355331</v>
      </c>
      <c r="M15" s="36">
        <f t="shared" si="1"/>
        <v>99.12206425346206</v>
      </c>
      <c r="N15" s="36">
        <f t="shared" si="1"/>
        <v>99.54624710662395</v>
      </c>
      <c r="O15" s="36">
        <f t="shared" si="1"/>
        <v>96.2954540633321</v>
      </c>
      <c r="P15" s="36">
        <f t="shared" si="1"/>
        <v>100</v>
      </c>
      <c r="Q15" s="36">
        <f t="shared" si="2"/>
        <v>63.92816136778352</v>
      </c>
      <c r="R15" s="36">
        <f t="shared" si="2"/>
        <v>15.448505862347922</v>
      </c>
      <c r="S15" s="36">
        <f t="shared" si="2"/>
        <v>20.623332769868558</v>
      </c>
      <c r="T15" s="36">
        <v>101.86</v>
      </c>
      <c r="U15" s="36">
        <v>95.1</v>
      </c>
      <c r="V15" s="36">
        <v>135.01</v>
      </c>
      <c r="W15" s="36">
        <v>105.69</v>
      </c>
    </row>
    <row r="16" spans="1:23" ht="13.5">
      <c r="A16" s="35" t="s">
        <v>63</v>
      </c>
      <c r="B16" s="35">
        <v>1001083</v>
      </c>
      <c r="C16" s="35">
        <v>3</v>
      </c>
      <c r="D16" s="34" t="s">
        <v>70</v>
      </c>
      <c r="E16" s="36">
        <v>45877293.46</v>
      </c>
      <c r="F16" s="36">
        <v>18176149.61</v>
      </c>
      <c r="G16" s="36">
        <v>10234540.85</v>
      </c>
      <c r="H16" s="36">
        <v>17466603</v>
      </c>
      <c r="I16" s="36">
        <v>45768142.91</v>
      </c>
      <c r="J16" s="36">
        <v>18166936.96</v>
      </c>
      <c r="K16" s="36">
        <v>10134602.95</v>
      </c>
      <c r="L16" s="36">
        <v>17466603</v>
      </c>
      <c r="M16" s="36">
        <f t="shared" si="1"/>
        <v>99.76208154019554</v>
      </c>
      <c r="N16" s="36">
        <f t="shared" si="1"/>
        <v>99.94931462274644</v>
      </c>
      <c r="O16" s="36">
        <f t="shared" si="1"/>
        <v>99.02352336597492</v>
      </c>
      <c r="P16" s="36">
        <f t="shared" si="1"/>
        <v>100</v>
      </c>
      <c r="Q16" s="36">
        <f t="shared" si="2"/>
        <v>39.69341075455928</v>
      </c>
      <c r="R16" s="36">
        <f t="shared" si="2"/>
        <v>22.143356285897422</v>
      </c>
      <c r="S16" s="36">
        <f t="shared" si="2"/>
        <v>38.1632329595433</v>
      </c>
      <c r="T16" s="36">
        <v>98.93</v>
      </c>
      <c r="U16" s="36">
        <v>100.91</v>
      </c>
      <c r="V16" s="36">
        <v>89.37</v>
      </c>
      <c r="W16" s="36">
        <v>103.24</v>
      </c>
    </row>
    <row r="17" spans="1:23" ht="13.5">
      <c r="A17" s="35" t="s">
        <v>63</v>
      </c>
      <c r="B17" s="35">
        <v>1002011</v>
      </c>
      <c r="C17" s="35">
        <v>1</v>
      </c>
      <c r="D17" s="34" t="s">
        <v>71</v>
      </c>
      <c r="E17" s="36">
        <v>166844265.15</v>
      </c>
      <c r="F17" s="36">
        <v>110544448</v>
      </c>
      <c r="G17" s="36">
        <v>33567348.15</v>
      </c>
      <c r="H17" s="36">
        <v>22732469</v>
      </c>
      <c r="I17" s="36">
        <v>157123390.55</v>
      </c>
      <c r="J17" s="36">
        <v>106487486.09</v>
      </c>
      <c r="K17" s="36">
        <v>27903435.46</v>
      </c>
      <c r="L17" s="36">
        <v>22732469</v>
      </c>
      <c r="M17" s="36">
        <f t="shared" si="1"/>
        <v>94.17368370961955</v>
      </c>
      <c r="N17" s="36">
        <f t="shared" si="1"/>
        <v>96.33001748762634</v>
      </c>
      <c r="O17" s="36">
        <f t="shared" si="1"/>
        <v>83.12671985677844</v>
      </c>
      <c r="P17" s="36">
        <f t="shared" si="1"/>
        <v>100</v>
      </c>
      <c r="Q17" s="36">
        <f t="shared" si="2"/>
        <v>67.77315950047132</v>
      </c>
      <c r="R17" s="36">
        <f t="shared" si="2"/>
        <v>17.758931602943314</v>
      </c>
      <c r="S17" s="36">
        <f t="shared" si="2"/>
        <v>14.467908896585351</v>
      </c>
      <c r="T17" s="36">
        <v>102.74</v>
      </c>
      <c r="U17" s="36">
        <v>103.76</v>
      </c>
      <c r="V17" s="36">
        <v>95.87</v>
      </c>
      <c r="W17" s="36">
        <v>107.25</v>
      </c>
    </row>
    <row r="18" spans="1:23" ht="13.5">
      <c r="A18" s="35" t="s">
        <v>63</v>
      </c>
      <c r="B18" s="35">
        <v>1002022</v>
      </c>
      <c r="C18" s="35">
        <v>2</v>
      </c>
      <c r="D18" s="34" t="s">
        <v>72</v>
      </c>
      <c r="E18" s="36">
        <v>14169546.45</v>
      </c>
      <c r="F18" s="36">
        <v>5897634.5</v>
      </c>
      <c r="G18" s="36">
        <v>3196239.95</v>
      </c>
      <c r="H18" s="36">
        <v>5075672</v>
      </c>
      <c r="I18" s="36">
        <v>14095206.57</v>
      </c>
      <c r="J18" s="36">
        <v>5904600.29</v>
      </c>
      <c r="K18" s="36">
        <v>3114934.28</v>
      </c>
      <c r="L18" s="36">
        <v>5075672</v>
      </c>
      <c r="M18" s="36">
        <f t="shared" si="1"/>
        <v>99.47535455519116</v>
      </c>
      <c r="N18" s="36">
        <f t="shared" si="1"/>
        <v>100.11811159202897</v>
      </c>
      <c r="O18" s="36">
        <f t="shared" si="1"/>
        <v>97.45620881811453</v>
      </c>
      <c r="P18" s="36">
        <f t="shared" si="1"/>
        <v>100</v>
      </c>
      <c r="Q18" s="36">
        <f t="shared" si="2"/>
        <v>41.89083899321668</v>
      </c>
      <c r="R18" s="36">
        <f t="shared" si="2"/>
        <v>22.09924533230874</v>
      </c>
      <c r="S18" s="36">
        <f t="shared" si="2"/>
        <v>36.00991567447458</v>
      </c>
      <c r="T18" s="36">
        <v>98.83</v>
      </c>
      <c r="U18" s="36">
        <v>107.01</v>
      </c>
      <c r="V18" s="36">
        <v>95.72</v>
      </c>
      <c r="W18" s="36">
        <v>92.46</v>
      </c>
    </row>
    <row r="19" spans="1:23" ht="13.5">
      <c r="A19" s="35" t="s">
        <v>63</v>
      </c>
      <c r="B19" s="35">
        <v>1002032</v>
      </c>
      <c r="C19" s="35">
        <v>2</v>
      </c>
      <c r="D19" s="34" t="s">
        <v>73</v>
      </c>
      <c r="E19" s="36">
        <v>9166690.7</v>
      </c>
      <c r="F19" s="36">
        <v>2448633.83</v>
      </c>
      <c r="G19" s="36">
        <v>4287512.87</v>
      </c>
      <c r="H19" s="36">
        <v>2430544</v>
      </c>
      <c r="I19" s="36">
        <v>9145681.95</v>
      </c>
      <c r="J19" s="36">
        <v>2472004.8</v>
      </c>
      <c r="K19" s="36">
        <v>4243133.15</v>
      </c>
      <c r="L19" s="36">
        <v>2430544</v>
      </c>
      <c r="M19" s="36">
        <f t="shared" si="1"/>
        <v>99.77081423724704</v>
      </c>
      <c r="N19" s="36">
        <f t="shared" si="1"/>
        <v>100.95444936330067</v>
      </c>
      <c r="O19" s="36">
        <f t="shared" si="1"/>
        <v>98.96490759688379</v>
      </c>
      <c r="P19" s="36">
        <f t="shared" si="1"/>
        <v>100</v>
      </c>
      <c r="Q19" s="36">
        <f t="shared" si="2"/>
        <v>27.0292014692245</v>
      </c>
      <c r="R19" s="36">
        <f t="shared" si="2"/>
        <v>46.39493449692946</v>
      </c>
      <c r="S19" s="36">
        <f t="shared" si="2"/>
        <v>26.575864033846052</v>
      </c>
      <c r="T19" s="36">
        <v>123.79</v>
      </c>
      <c r="U19" s="36">
        <v>114.76</v>
      </c>
      <c r="V19" s="36">
        <v>152.57</v>
      </c>
      <c r="W19" s="36">
        <v>99.09</v>
      </c>
    </row>
    <row r="20" spans="1:23" ht="13.5">
      <c r="A20" s="35" t="s">
        <v>63</v>
      </c>
      <c r="B20" s="35">
        <v>1002043</v>
      </c>
      <c r="C20" s="35">
        <v>3</v>
      </c>
      <c r="D20" s="34" t="s">
        <v>74</v>
      </c>
      <c r="E20" s="36">
        <v>27592283.26</v>
      </c>
      <c r="F20" s="36">
        <v>11653585.79</v>
      </c>
      <c r="G20" s="36">
        <v>7048513.47</v>
      </c>
      <c r="H20" s="36">
        <v>8890184</v>
      </c>
      <c r="I20" s="36">
        <v>29113307.4</v>
      </c>
      <c r="J20" s="36">
        <v>13228713.21</v>
      </c>
      <c r="K20" s="36">
        <v>6994410.19</v>
      </c>
      <c r="L20" s="36">
        <v>8890184</v>
      </c>
      <c r="M20" s="36">
        <f t="shared" si="1"/>
        <v>105.51249827956426</v>
      </c>
      <c r="N20" s="36">
        <f t="shared" si="1"/>
        <v>113.51624683066757</v>
      </c>
      <c r="O20" s="36">
        <f t="shared" si="1"/>
        <v>99.23241573942826</v>
      </c>
      <c r="P20" s="36">
        <f t="shared" si="1"/>
        <v>100</v>
      </c>
      <c r="Q20" s="36">
        <f t="shared" si="2"/>
        <v>45.43871648880402</v>
      </c>
      <c r="R20" s="36">
        <f t="shared" si="2"/>
        <v>24.024787338315264</v>
      </c>
      <c r="S20" s="36">
        <f t="shared" si="2"/>
        <v>30.536496172880724</v>
      </c>
      <c r="T20" s="36">
        <v>99.25</v>
      </c>
      <c r="U20" s="36">
        <v>99.66</v>
      </c>
      <c r="V20" s="36">
        <v>95.6</v>
      </c>
      <c r="W20" s="36">
        <v>101.69</v>
      </c>
    </row>
    <row r="21" spans="1:23" ht="13.5">
      <c r="A21" s="35" t="s">
        <v>63</v>
      </c>
      <c r="B21" s="35">
        <v>1002052</v>
      </c>
      <c r="C21" s="35">
        <v>2</v>
      </c>
      <c r="D21" s="34" t="s">
        <v>75</v>
      </c>
      <c r="E21" s="36">
        <v>13644773.63</v>
      </c>
      <c r="F21" s="36">
        <v>7647308.52</v>
      </c>
      <c r="G21" s="36">
        <v>2387237.11</v>
      </c>
      <c r="H21" s="36">
        <v>3610228</v>
      </c>
      <c r="I21" s="36">
        <v>13621655.7</v>
      </c>
      <c r="J21" s="36">
        <v>7721967.28</v>
      </c>
      <c r="K21" s="36">
        <v>2289460.42</v>
      </c>
      <c r="L21" s="36">
        <v>3610228</v>
      </c>
      <c r="M21" s="36">
        <f t="shared" si="1"/>
        <v>99.83057300452994</v>
      </c>
      <c r="N21" s="36">
        <f t="shared" si="1"/>
        <v>100.97627498360693</v>
      </c>
      <c r="O21" s="36">
        <f t="shared" si="1"/>
        <v>95.90419026285998</v>
      </c>
      <c r="P21" s="36">
        <f t="shared" si="1"/>
        <v>100</v>
      </c>
      <c r="Q21" s="36">
        <f t="shared" si="2"/>
        <v>56.68890368444711</v>
      </c>
      <c r="R21" s="36">
        <f t="shared" si="2"/>
        <v>16.80750468535187</v>
      </c>
      <c r="S21" s="36">
        <f t="shared" si="2"/>
        <v>26.50359163020102</v>
      </c>
      <c r="T21" s="36">
        <v>88.59</v>
      </c>
      <c r="U21" s="36">
        <v>107.41</v>
      </c>
      <c r="V21" s="36">
        <v>46.6</v>
      </c>
      <c r="W21" s="36">
        <v>110.24</v>
      </c>
    </row>
    <row r="22" spans="1:23" ht="13.5">
      <c r="A22" s="35" t="s">
        <v>63</v>
      </c>
      <c r="B22" s="35">
        <v>1002062</v>
      </c>
      <c r="C22" s="35">
        <v>2</v>
      </c>
      <c r="D22" s="34" t="s">
        <v>71</v>
      </c>
      <c r="E22" s="36">
        <v>24019112.9</v>
      </c>
      <c r="F22" s="36">
        <v>11372881.59</v>
      </c>
      <c r="G22" s="36">
        <v>4849072.31</v>
      </c>
      <c r="H22" s="36">
        <v>7797159</v>
      </c>
      <c r="I22" s="36">
        <v>23915541.92</v>
      </c>
      <c r="J22" s="36">
        <v>11452981.81</v>
      </c>
      <c r="K22" s="36">
        <v>4665401.11</v>
      </c>
      <c r="L22" s="36">
        <v>7797159</v>
      </c>
      <c r="M22" s="36">
        <f t="shared" si="1"/>
        <v>99.56879764697723</v>
      </c>
      <c r="N22" s="36">
        <f t="shared" si="1"/>
        <v>100.70430892440163</v>
      </c>
      <c r="O22" s="36">
        <f t="shared" si="1"/>
        <v>96.21224043986263</v>
      </c>
      <c r="P22" s="36">
        <f t="shared" si="1"/>
        <v>100</v>
      </c>
      <c r="Q22" s="36">
        <f t="shared" si="2"/>
        <v>47.889284082758515</v>
      </c>
      <c r="R22" s="36">
        <f t="shared" si="2"/>
        <v>19.507821004459178</v>
      </c>
      <c r="S22" s="36">
        <f t="shared" si="2"/>
        <v>32.602894912782304</v>
      </c>
      <c r="T22" s="36">
        <v>88.62</v>
      </c>
      <c r="U22" s="36">
        <v>91.62</v>
      </c>
      <c r="V22" s="36">
        <v>71.88</v>
      </c>
      <c r="W22" s="36">
        <v>97.52</v>
      </c>
    </row>
    <row r="23" spans="1:23" ht="13.5">
      <c r="A23" s="35" t="s">
        <v>63</v>
      </c>
      <c r="B23" s="35">
        <v>1002072</v>
      </c>
      <c r="C23" s="35">
        <v>2</v>
      </c>
      <c r="D23" s="34" t="s">
        <v>76</v>
      </c>
      <c r="E23" s="36">
        <v>8149177.83</v>
      </c>
      <c r="F23" s="36">
        <v>3122429</v>
      </c>
      <c r="G23" s="36">
        <v>1987355.83</v>
      </c>
      <c r="H23" s="36">
        <v>3039393</v>
      </c>
      <c r="I23" s="36">
        <v>7703609.46</v>
      </c>
      <c r="J23" s="36">
        <v>2734018.93</v>
      </c>
      <c r="K23" s="36">
        <v>1930197.53</v>
      </c>
      <c r="L23" s="36">
        <v>3039393</v>
      </c>
      <c r="M23" s="36">
        <f t="shared" si="1"/>
        <v>94.53235186058026</v>
      </c>
      <c r="N23" s="36">
        <f t="shared" si="1"/>
        <v>87.560643652746</v>
      </c>
      <c r="O23" s="36">
        <f t="shared" si="1"/>
        <v>97.1239020643827</v>
      </c>
      <c r="P23" s="36">
        <f t="shared" si="1"/>
        <v>100</v>
      </c>
      <c r="Q23" s="36">
        <f t="shared" si="2"/>
        <v>35.49010297310684</v>
      </c>
      <c r="R23" s="36">
        <f t="shared" si="2"/>
        <v>25.055755227757874</v>
      </c>
      <c r="S23" s="36">
        <f t="shared" si="2"/>
        <v>39.454141799135286</v>
      </c>
      <c r="T23" s="36">
        <v>102.62</v>
      </c>
      <c r="U23" s="36">
        <v>115.76</v>
      </c>
      <c r="V23" s="36">
        <v>93.7</v>
      </c>
      <c r="W23" s="36">
        <v>98.51</v>
      </c>
    </row>
    <row r="24" spans="1:23" ht="13.5">
      <c r="A24" s="35" t="s">
        <v>63</v>
      </c>
      <c r="B24" s="35">
        <v>1002082</v>
      </c>
      <c r="C24" s="35">
        <v>2</v>
      </c>
      <c r="D24" s="34" t="s">
        <v>77</v>
      </c>
      <c r="E24" s="36">
        <v>17015477.89</v>
      </c>
      <c r="F24" s="36">
        <v>9506841.67</v>
      </c>
      <c r="G24" s="36">
        <v>3292778.22</v>
      </c>
      <c r="H24" s="36">
        <v>4215858</v>
      </c>
      <c r="I24" s="36">
        <v>16427828.37</v>
      </c>
      <c r="J24" s="36">
        <v>9020666.53</v>
      </c>
      <c r="K24" s="36">
        <v>3191303.84</v>
      </c>
      <c r="L24" s="36">
        <v>4215858</v>
      </c>
      <c r="M24" s="36">
        <f t="shared" si="1"/>
        <v>96.54638251244555</v>
      </c>
      <c r="N24" s="36">
        <f t="shared" si="1"/>
        <v>94.88604989042591</v>
      </c>
      <c r="O24" s="36">
        <f t="shared" si="1"/>
        <v>96.91827468416624</v>
      </c>
      <c r="P24" s="36">
        <f t="shared" si="1"/>
        <v>100</v>
      </c>
      <c r="Q24" s="36">
        <f t="shared" si="2"/>
        <v>54.91088856560778</v>
      </c>
      <c r="R24" s="36">
        <f t="shared" si="2"/>
        <v>19.426206362295957</v>
      </c>
      <c r="S24" s="36">
        <f t="shared" si="2"/>
        <v>25.66290507209627</v>
      </c>
      <c r="T24" s="36">
        <v>119.92</v>
      </c>
      <c r="U24" s="36">
        <v>141.47</v>
      </c>
      <c r="V24" s="36">
        <v>102.95</v>
      </c>
      <c r="W24" s="36">
        <v>99.83</v>
      </c>
    </row>
    <row r="25" spans="1:23" ht="13.5">
      <c r="A25" s="35" t="s">
        <v>63</v>
      </c>
      <c r="B25" s="35">
        <v>1002092</v>
      </c>
      <c r="C25" s="35">
        <v>2</v>
      </c>
      <c r="D25" s="34" t="s">
        <v>78</v>
      </c>
      <c r="E25" s="36">
        <v>8753839.36</v>
      </c>
      <c r="F25" s="36">
        <v>3172648</v>
      </c>
      <c r="G25" s="36">
        <v>2673240.36</v>
      </c>
      <c r="H25" s="36">
        <v>2907951</v>
      </c>
      <c r="I25" s="36">
        <v>8321040.62</v>
      </c>
      <c r="J25" s="36">
        <v>2776370.44</v>
      </c>
      <c r="K25" s="36">
        <v>2636719.18</v>
      </c>
      <c r="L25" s="36">
        <v>2907951</v>
      </c>
      <c r="M25" s="36">
        <f t="shared" si="1"/>
        <v>95.0558980785318</v>
      </c>
      <c r="N25" s="36">
        <f t="shared" si="1"/>
        <v>87.50956425043054</v>
      </c>
      <c r="O25" s="36">
        <f t="shared" si="1"/>
        <v>98.63382355936001</v>
      </c>
      <c r="P25" s="36">
        <f t="shared" si="1"/>
        <v>100</v>
      </c>
      <c r="Q25" s="36">
        <f t="shared" si="2"/>
        <v>33.36566382486906</v>
      </c>
      <c r="R25" s="36">
        <f t="shared" si="2"/>
        <v>31.68737301513137</v>
      </c>
      <c r="S25" s="36">
        <f t="shared" si="2"/>
        <v>34.94696315999957</v>
      </c>
      <c r="T25" s="36">
        <v>103.43</v>
      </c>
      <c r="U25" s="36">
        <v>100.02</v>
      </c>
      <c r="V25" s="36">
        <v>110.53</v>
      </c>
      <c r="W25" s="36">
        <v>100.84</v>
      </c>
    </row>
    <row r="26" spans="1:23" ht="13.5">
      <c r="A26" s="35" t="s">
        <v>63</v>
      </c>
      <c r="B26" s="35">
        <v>1002102</v>
      </c>
      <c r="C26" s="35">
        <v>2</v>
      </c>
      <c r="D26" s="34" t="s">
        <v>79</v>
      </c>
      <c r="E26" s="36">
        <v>11804146.07</v>
      </c>
      <c r="F26" s="36">
        <v>4630782.03</v>
      </c>
      <c r="G26" s="36">
        <v>3072832.04</v>
      </c>
      <c r="H26" s="36">
        <v>4100532</v>
      </c>
      <c r="I26" s="36">
        <v>11723262.99</v>
      </c>
      <c r="J26" s="36">
        <v>4559408.66</v>
      </c>
      <c r="K26" s="36">
        <v>3063322.33</v>
      </c>
      <c r="L26" s="36">
        <v>4100532</v>
      </c>
      <c r="M26" s="36">
        <f t="shared" si="1"/>
        <v>99.31479092582933</v>
      </c>
      <c r="N26" s="36">
        <f t="shared" si="1"/>
        <v>98.45871886135828</v>
      </c>
      <c r="O26" s="36">
        <f t="shared" si="1"/>
        <v>99.69052294833531</v>
      </c>
      <c r="P26" s="36">
        <f t="shared" si="1"/>
        <v>100</v>
      </c>
      <c r="Q26" s="36">
        <f t="shared" si="2"/>
        <v>38.89197626880159</v>
      </c>
      <c r="R26" s="36">
        <f t="shared" si="2"/>
        <v>26.130287554011446</v>
      </c>
      <c r="S26" s="36">
        <f t="shared" si="2"/>
        <v>34.97773617718696</v>
      </c>
      <c r="T26" s="36">
        <v>105.75</v>
      </c>
      <c r="U26" s="36">
        <v>103.77</v>
      </c>
      <c r="V26" s="36">
        <v>117.94</v>
      </c>
      <c r="W26" s="36">
        <v>100.16</v>
      </c>
    </row>
    <row r="27" spans="1:23" ht="13.5">
      <c r="A27" s="35" t="s">
        <v>63</v>
      </c>
      <c r="B27" s="35">
        <v>1002113</v>
      </c>
      <c r="C27" s="35">
        <v>3</v>
      </c>
      <c r="D27" s="34" t="s">
        <v>80</v>
      </c>
      <c r="E27" s="36">
        <v>34617776.87</v>
      </c>
      <c r="F27" s="36">
        <v>19400368.12</v>
      </c>
      <c r="G27" s="36">
        <v>8466045.75</v>
      </c>
      <c r="H27" s="36">
        <v>6751363</v>
      </c>
      <c r="I27" s="36">
        <v>33828338.88</v>
      </c>
      <c r="J27" s="36">
        <v>18866984.35</v>
      </c>
      <c r="K27" s="36">
        <v>8209991.53</v>
      </c>
      <c r="L27" s="36">
        <v>6751363</v>
      </c>
      <c r="M27" s="36">
        <f t="shared" si="1"/>
        <v>97.7195589625395</v>
      </c>
      <c r="N27" s="36">
        <f t="shared" si="1"/>
        <v>97.25065129331165</v>
      </c>
      <c r="O27" s="36">
        <f t="shared" si="1"/>
        <v>96.97551575362087</v>
      </c>
      <c r="P27" s="36">
        <f t="shared" si="1"/>
        <v>100</v>
      </c>
      <c r="Q27" s="36">
        <f t="shared" si="2"/>
        <v>55.77271889384596</v>
      </c>
      <c r="R27" s="36">
        <f t="shared" si="2"/>
        <v>24.26956747454695</v>
      </c>
      <c r="S27" s="36">
        <f t="shared" si="2"/>
        <v>19.957713631607085</v>
      </c>
      <c r="T27" s="36">
        <v>101.7</v>
      </c>
      <c r="U27" s="36">
        <v>103.73</v>
      </c>
      <c r="V27" s="36">
        <v>97.04</v>
      </c>
      <c r="W27" s="36">
        <v>102.06</v>
      </c>
    </row>
    <row r="28" spans="1:23" ht="13.5">
      <c r="A28" s="35" t="s">
        <v>63</v>
      </c>
      <c r="B28" s="35">
        <v>1003012</v>
      </c>
      <c r="C28" s="35">
        <v>2</v>
      </c>
      <c r="D28" s="34" t="s">
        <v>81</v>
      </c>
      <c r="E28" s="36">
        <v>20520933.61</v>
      </c>
      <c r="F28" s="36">
        <v>9557810.29</v>
      </c>
      <c r="G28" s="36">
        <v>6482557.32</v>
      </c>
      <c r="H28" s="36">
        <v>4480566</v>
      </c>
      <c r="I28" s="36">
        <v>20148134.21</v>
      </c>
      <c r="J28" s="36">
        <v>9658979.49</v>
      </c>
      <c r="K28" s="36">
        <v>6008588.72</v>
      </c>
      <c r="L28" s="36">
        <v>4480566</v>
      </c>
      <c r="M28" s="36">
        <f t="shared" si="1"/>
        <v>98.18332144587062</v>
      </c>
      <c r="N28" s="36">
        <f t="shared" si="1"/>
        <v>101.05849767813294</v>
      </c>
      <c r="O28" s="36">
        <f t="shared" si="1"/>
        <v>92.68855520123654</v>
      </c>
      <c r="P28" s="36">
        <f t="shared" si="1"/>
        <v>100</v>
      </c>
      <c r="Q28" s="36">
        <f t="shared" si="2"/>
        <v>47.93982107388394</v>
      </c>
      <c r="R28" s="36">
        <f t="shared" si="2"/>
        <v>29.8220602333381</v>
      </c>
      <c r="S28" s="36">
        <f t="shared" si="2"/>
        <v>22.238118692777956</v>
      </c>
      <c r="T28" s="36">
        <v>113.15</v>
      </c>
      <c r="U28" s="36">
        <v>106.75</v>
      </c>
      <c r="V28" s="36">
        <v>142.26</v>
      </c>
      <c r="W28" s="36">
        <v>98.8</v>
      </c>
    </row>
    <row r="29" spans="1:23" ht="13.5">
      <c r="A29" s="35" t="s">
        <v>63</v>
      </c>
      <c r="B29" s="35">
        <v>1003023</v>
      </c>
      <c r="C29" s="35">
        <v>3</v>
      </c>
      <c r="D29" s="34" t="s">
        <v>82</v>
      </c>
      <c r="E29" s="36">
        <v>77248682.71</v>
      </c>
      <c r="F29" s="36">
        <v>40112659.97</v>
      </c>
      <c r="G29" s="36">
        <v>17013824.74</v>
      </c>
      <c r="H29" s="36">
        <v>20122198</v>
      </c>
      <c r="I29" s="36">
        <v>80147681.71</v>
      </c>
      <c r="J29" s="36">
        <v>43793676.41</v>
      </c>
      <c r="K29" s="36">
        <v>16231807.3</v>
      </c>
      <c r="L29" s="36">
        <v>20122198</v>
      </c>
      <c r="M29" s="36">
        <f t="shared" si="1"/>
        <v>103.75281350865639</v>
      </c>
      <c r="N29" s="36">
        <f t="shared" si="1"/>
        <v>109.17669494556831</v>
      </c>
      <c r="O29" s="36">
        <f t="shared" si="1"/>
        <v>95.40363526749249</v>
      </c>
      <c r="P29" s="36">
        <f t="shared" si="1"/>
        <v>100</v>
      </c>
      <c r="Q29" s="36">
        <f t="shared" si="2"/>
        <v>54.64122664016603</v>
      </c>
      <c r="R29" s="36">
        <f t="shared" si="2"/>
        <v>20.252372811894777</v>
      </c>
      <c r="S29" s="36">
        <f t="shared" si="2"/>
        <v>25.106400547939195</v>
      </c>
      <c r="T29" s="36">
        <v>108.99</v>
      </c>
      <c r="U29" s="36">
        <v>107.91</v>
      </c>
      <c r="V29" s="36">
        <v>116.08</v>
      </c>
      <c r="W29" s="36">
        <v>106.09</v>
      </c>
    </row>
    <row r="30" spans="1:23" ht="13.5">
      <c r="A30" s="35" t="s">
        <v>63</v>
      </c>
      <c r="B30" s="35">
        <v>1003032</v>
      </c>
      <c r="C30" s="35">
        <v>2</v>
      </c>
      <c r="D30" s="34" t="s">
        <v>83</v>
      </c>
      <c r="E30" s="36">
        <v>20201160.56</v>
      </c>
      <c r="F30" s="36">
        <v>8030002.87</v>
      </c>
      <c r="G30" s="36">
        <v>4607371.69</v>
      </c>
      <c r="H30" s="36">
        <v>7563786</v>
      </c>
      <c r="I30" s="36">
        <v>20104855.52</v>
      </c>
      <c r="J30" s="36">
        <v>8021035.88</v>
      </c>
      <c r="K30" s="36">
        <v>4520033.64</v>
      </c>
      <c r="L30" s="36">
        <v>7563786</v>
      </c>
      <c r="M30" s="36">
        <f t="shared" si="1"/>
        <v>99.5232697660416</v>
      </c>
      <c r="N30" s="36">
        <f t="shared" si="1"/>
        <v>99.88833142222775</v>
      </c>
      <c r="O30" s="36">
        <f t="shared" si="1"/>
        <v>98.1043845412003</v>
      </c>
      <c r="P30" s="36">
        <f t="shared" si="1"/>
        <v>100</v>
      </c>
      <c r="Q30" s="36">
        <f t="shared" si="2"/>
        <v>39.89601353772872</v>
      </c>
      <c r="R30" s="36">
        <f t="shared" si="2"/>
        <v>22.482298544764674</v>
      </c>
      <c r="S30" s="36">
        <f t="shared" si="2"/>
        <v>37.621687917506605</v>
      </c>
      <c r="T30" s="36">
        <v>100.47</v>
      </c>
      <c r="U30" s="36">
        <v>94.24</v>
      </c>
      <c r="V30" s="36">
        <v>111.7</v>
      </c>
      <c r="W30" s="36">
        <v>101.49</v>
      </c>
    </row>
    <row r="31" spans="1:23" ht="13.5">
      <c r="A31" s="35" t="s">
        <v>63</v>
      </c>
      <c r="B31" s="35">
        <v>1003042</v>
      </c>
      <c r="C31" s="35">
        <v>2</v>
      </c>
      <c r="D31" s="34" t="s">
        <v>84</v>
      </c>
      <c r="E31" s="36">
        <v>24266824.32</v>
      </c>
      <c r="F31" s="36">
        <v>7845944.07</v>
      </c>
      <c r="G31" s="36">
        <v>6437497.25</v>
      </c>
      <c r="H31" s="36">
        <v>9983383</v>
      </c>
      <c r="I31" s="36">
        <v>23778633.41</v>
      </c>
      <c r="J31" s="36">
        <v>7910473.02</v>
      </c>
      <c r="K31" s="36">
        <v>5884777.39</v>
      </c>
      <c r="L31" s="36">
        <v>9983383</v>
      </c>
      <c r="M31" s="36">
        <f t="shared" si="1"/>
        <v>97.98823734180311</v>
      </c>
      <c r="N31" s="36">
        <f t="shared" si="1"/>
        <v>100.82244978328019</v>
      </c>
      <c r="O31" s="36">
        <f t="shared" si="1"/>
        <v>91.41405675940288</v>
      </c>
      <c r="P31" s="36">
        <f t="shared" si="1"/>
        <v>100</v>
      </c>
      <c r="Q31" s="36">
        <f t="shared" si="2"/>
        <v>33.26714737388266</v>
      </c>
      <c r="R31" s="36">
        <f t="shared" si="2"/>
        <v>24.748173238270212</v>
      </c>
      <c r="S31" s="36">
        <f t="shared" si="2"/>
        <v>41.98467938784712</v>
      </c>
      <c r="T31" s="36">
        <v>102.61</v>
      </c>
      <c r="U31" s="36">
        <v>99.26</v>
      </c>
      <c r="V31" s="36">
        <v>103.56</v>
      </c>
      <c r="W31" s="36">
        <v>104.85</v>
      </c>
    </row>
    <row r="32" spans="1:23" ht="13.5">
      <c r="A32" s="35" t="s">
        <v>63</v>
      </c>
      <c r="B32" s="35">
        <v>1003052</v>
      </c>
      <c r="C32" s="35">
        <v>2</v>
      </c>
      <c r="D32" s="34" t="s">
        <v>85</v>
      </c>
      <c r="E32" s="36">
        <v>10325343.59</v>
      </c>
      <c r="F32" s="36">
        <v>5174650.02</v>
      </c>
      <c r="G32" s="36">
        <v>2165534.57</v>
      </c>
      <c r="H32" s="36">
        <v>2985159</v>
      </c>
      <c r="I32" s="36">
        <v>10366042.61</v>
      </c>
      <c r="J32" s="36">
        <v>5297383.95</v>
      </c>
      <c r="K32" s="36">
        <v>2083499.66</v>
      </c>
      <c r="L32" s="36">
        <v>2985159</v>
      </c>
      <c r="M32" s="36">
        <f t="shared" si="1"/>
        <v>100.39416625359969</v>
      </c>
      <c r="N32" s="36">
        <f t="shared" si="1"/>
        <v>102.3718305494214</v>
      </c>
      <c r="O32" s="36">
        <f t="shared" si="1"/>
        <v>96.21179402368072</v>
      </c>
      <c r="P32" s="36">
        <f t="shared" si="1"/>
        <v>100</v>
      </c>
      <c r="Q32" s="36">
        <f t="shared" si="2"/>
        <v>51.10324305332949</v>
      </c>
      <c r="R32" s="36">
        <f t="shared" si="2"/>
        <v>20.099277403992843</v>
      </c>
      <c r="S32" s="36">
        <f t="shared" si="2"/>
        <v>28.797479542677667</v>
      </c>
      <c r="T32" s="36">
        <v>101.34</v>
      </c>
      <c r="U32" s="36">
        <v>101.11</v>
      </c>
      <c r="V32" s="36">
        <v>102.93</v>
      </c>
      <c r="W32" s="36">
        <v>100.69</v>
      </c>
    </row>
    <row r="33" spans="1:23" ht="13.5">
      <c r="A33" s="35" t="s">
        <v>63</v>
      </c>
      <c r="B33" s="35">
        <v>1004011</v>
      </c>
      <c r="C33" s="35">
        <v>1</v>
      </c>
      <c r="D33" s="34" t="s">
        <v>86</v>
      </c>
      <c r="E33" s="36">
        <v>46941764.66</v>
      </c>
      <c r="F33" s="36">
        <v>27343255.42</v>
      </c>
      <c r="G33" s="36">
        <v>11367847.24</v>
      </c>
      <c r="H33" s="36">
        <v>8230662</v>
      </c>
      <c r="I33" s="36">
        <v>46303556.9</v>
      </c>
      <c r="J33" s="36">
        <v>26804888.2</v>
      </c>
      <c r="K33" s="36">
        <v>11268006.7</v>
      </c>
      <c r="L33" s="36">
        <v>8230662</v>
      </c>
      <c r="M33" s="36">
        <f t="shared" si="1"/>
        <v>98.64042656976672</v>
      </c>
      <c r="N33" s="36">
        <f t="shared" si="1"/>
        <v>98.03107855399611</v>
      </c>
      <c r="O33" s="36">
        <f t="shared" si="1"/>
        <v>99.12172869768435</v>
      </c>
      <c r="P33" s="36">
        <f t="shared" si="1"/>
        <v>100</v>
      </c>
      <c r="Q33" s="36">
        <f t="shared" si="2"/>
        <v>57.88947976046307</v>
      </c>
      <c r="R33" s="36">
        <f t="shared" si="2"/>
        <v>24.335078025075003</v>
      </c>
      <c r="S33" s="36">
        <f t="shared" si="2"/>
        <v>17.775442214461933</v>
      </c>
      <c r="T33" s="36">
        <v>98.56</v>
      </c>
      <c r="U33" s="36">
        <v>97.5</v>
      </c>
      <c r="V33" s="36">
        <v>95.95</v>
      </c>
      <c r="W33" s="36">
        <v>106.29</v>
      </c>
    </row>
    <row r="34" spans="1:23" ht="13.5">
      <c r="A34" s="35" t="s">
        <v>63</v>
      </c>
      <c r="B34" s="35">
        <v>1004022</v>
      </c>
      <c r="C34" s="35">
        <v>2</v>
      </c>
      <c r="D34" s="34" t="s">
        <v>87</v>
      </c>
      <c r="E34" s="36">
        <v>19887569.2</v>
      </c>
      <c r="F34" s="36">
        <v>7210446.86</v>
      </c>
      <c r="G34" s="36">
        <v>8174953.34</v>
      </c>
      <c r="H34" s="36">
        <v>4502169</v>
      </c>
      <c r="I34" s="36">
        <v>17856502.02</v>
      </c>
      <c r="J34" s="36">
        <v>5582924.65</v>
      </c>
      <c r="K34" s="36">
        <v>7771408.37</v>
      </c>
      <c r="L34" s="36">
        <v>4502169</v>
      </c>
      <c r="M34" s="36">
        <f t="shared" si="1"/>
        <v>89.78725273272714</v>
      </c>
      <c r="N34" s="36">
        <f t="shared" si="1"/>
        <v>77.42827536766563</v>
      </c>
      <c r="O34" s="36">
        <f t="shared" si="1"/>
        <v>95.06364191676231</v>
      </c>
      <c r="P34" s="36">
        <f t="shared" si="1"/>
        <v>100</v>
      </c>
      <c r="Q34" s="36">
        <f t="shared" si="2"/>
        <v>31.26550006124884</v>
      </c>
      <c r="R34" s="36">
        <f t="shared" si="2"/>
        <v>43.52144872100768</v>
      </c>
      <c r="S34" s="36">
        <f t="shared" si="2"/>
        <v>25.213051217743487</v>
      </c>
      <c r="T34" s="36">
        <v>91.13</v>
      </c>
      <c r="U34" s="36">
        <v>57.45</v>
      </c>
      <c r="V34" s="36">
        <v>145.05</v>
      </c>
      <c r="W34" s="36">
        <v>99.64</v>
      </c>
    </row>
    <row r="35" spans="1:23" ht="13.5">
      <c r="A35" s="35" t="s">
        <v>63</v>
      </c>
      <c r="B35" s="35">
        <v>1004032</v>
      </c>
      <c r="C35" s="35">
        <v>2</v>
      </c>
      <c r="D35" s="34" t="s">
        <v>88</v>
      </c>
      <c r="E35" s="36">
        <v>11792759.96</v>
      </c>
      <c r="F35" s="36">
        <v>4453995.5</v>
      </c>
      <c r="G35" s="36">
        <v>2359267.46</v>
      </c>
      <c r="H35" s="36">
        <v>4979497</v>
      </c>
      <c r="I35" s="36">
        <v>11803740.57</v>
      </c>
      <c r="J35" s="36">
        <v>4520478.67</v>
      </c>
      <c r="K35" s="36">
        <v>2303764.9</v>
      </c>
      <c r="L35" s="36">
        <v>4979497</v>
      </c>
      <c r="M35" s="36">
        <f t="shared" si="1"/>
        <v>100.09311314770457</v>
      </c>
      <c r="N35" s="36">
        <f t="shared" si="1"/>
        <v>101.49266360956135</v>
      </c>
      <c r="O35" s="36">
        <f t="shared" si="1"/>
        <v>97.64746638772358</v>
      </c>
      <c r="P35" s="36">
        <f t="shared" si="1"/>
        <v>100</v>
      </c>
      <c r="Q35" s="36">
        <f t="shared" si="2"/>
        <v>38.297001219165224</v>
      </c>
      <c r="R35" s="36">
        <f t="shared" si="2"/>
        <v>19.51724443906513</v>
      </c>
      <c r="S35" s="36">
        <f t="shared" si="2"/>
        <v>42.185754341769645</v>
      </c>
      <c r="T35" s="36">
        <v>104.93</v>
      </c>
      <c r="U35" s="36">
        <v>107.76</v>
      </c>
      <c r="V35" s="36">
        <v>95.77</v>
      </c>
      <c r="W35" s="36">
        <v>107.12</v>
      </c>
    </row>
    <row r="36" spans="1:23" ht="13.5">
      <c r="A36" s="35" t="s">
        <v>63</v>
      </c>
      <c r="B36" s="35">
        <v>1004042</v>
      </c>
      <c r="C36" s="35">
        <v>2</v>
      </c>
      <c r="D36" s="34" t="s">
        <v>89</v>
      </c>
      <c r="E36" s="36">
        <v>17430888.94</v>
      </c>
      <c r="F36" s="36">
        <v>6245560.99</v>
      </c>
      <c r="G36" s="36">
        <v>4276996.95</v>
      </c>
      <c r="H36" s="36">
        <v>6908331</v>
      </c>
      <c r="I36" s="36">
        <v>17118057.16</v>
      </c>
      <c r="J36" s="36">
        <v>5973115.1</v>
      </c>
      <c r="K36" s="36">
        <v>4236611.06</v>
      </c>
      <c r="L36" s="36">
        <v>6908331</v>
      </c>
      <c r="M36" s="36">
        <f t="shared" si="1"/>
        <v>98.2053022018738</v>
      </c>
      <c r="N36" s="36">
        <f t="shared" si="1"/>
        <v>95.63776752102456</v>
      </c>
      <c r="O36" s="36">
        <f t="shared" si="1"/>
        <v>99.05574190320617</v>
      </c>
      <c r="P36" s="36">
        <f t="shared" si="1"/>
        <v>100</v>
      </c>
      <c r="Q36" s="36">
        <f t="shared" si="2"/>
        <v>34.89365086335533</v>
      </c>
      <c r="R36" s="36">
        <f t="shared" si="2"/>
        <v>24.7493685784608</v>
      </c>
      <c r="S36" s="36">
        <f t="shared" si="2"/>
        <v>40.35698055818386</v>
      </c>
      <c r="T36" s="36">
        <v>96.65</v>
      </c>
      <c r="U36" s="36">
        <v>102.33</v>
      </c>
      <c r="V36" s="36">
        <v>84.45</v>
      </c>
      <c r="W36" s="36">
        <v>100.75</v>
      </c>
    </row>
    <row r="37" spans="1:23" ht="13.5">
      <c r="A37" s="35" t="s">
        <v>63</v>
      </c>
      <c r="B37" s="35">
        <v>1004052</v>
      </c>
      <c r="C37" s="35">
        <v>2</v>
      </c>
      <c r="D37" s="34" t="s">
        <v>86</v>
      </c>
      <c r="E37" s="36">
        <v>23778052.52</v>
      </c>
      <c r="F37" s="36">
        <v>8768524.35</v>
      </c>
      <c r="G37" s="36">
        <v>4507066.17</v>
      </c>
      <c r="H37" s="36">
        <v>10502462</v>
      </c>
      <c r="I37" s="36">
        <v>24005526.06</v>
      </c>
      <c r="J37" s="36">
        <v>9063390.93</v>
      </c>
      <c r="K37" s="36">
        <v>4439673.13</v>
      </c>
      <c r="L37" s="36">
        <v>10502462</v>
      </c>
      <c r="M37" s="36">
        <f t="shared" si="1"/>
        <v>100.95665336683342</v>
      </c>
      <c r="N37" s="36">
        <f t="shared" si="1"/>
        <v>103.3627845259961</v>
      </c>
      <c r="O37" s="36">
        <f t="shared" si="1"/>
        <v>98.5047248596308</v>
      </c>
      <c r="P37" s="36">
        <f t="shared" si="1"/>
        <v>100</v>
      </c>
      <c r="Q37" s="36">
        <f t="shared" si="2"/>
        <v>37.75543559156645</v>
      </c>
      <c r="R37" s="36">
        <f t="shared" si="2"/>
        <v>18.494379664512962</v>
      </c>
      <c r="S37" s="36">
        <f t="shared" si="2"/>
        <v>43.750184743920585</v>
      </c>
      <c r="T37" s="36">
        <v>98.08</v>
      </c>
      <c r="U37" s="36">
        <v>92.65</v>
      </c>
      <c r="V37" s="36">
        <v>116.72</v>
      </c>
      <c r="W37" s="36">
        <v>96.46</v>
      </c>
    </row>
    <row r="38" spans="1:23" ht="13.5">
      <c r="A38" s="35" t="s">
        <v>63</v>
      </c>
      <c r="B38" s="35">
        <v>1004062</v>
      </c>
      <c r="C38" s="35">
        <v>2</v>
      </c>
      <c r="D38" s="34" t="s">
        <v>90</v>
      </c>
      <c r="E38" s="36">
        <v>19423800.99</v>
      </c>
      <c r="F38" s="36">
        <v>6187901.64</v>
      </c>
      <c r="G38" s="36">
        <v>5649963.35</v>
      </c>
      <c r="H38" s="36">
        <v>7585936</v>
      </c>
      <c r="I38" s="36">
        <v>18552305.21</v>
      </c>
      <c r="J38" s="36">
        <v>5688230.86</v>
      </c>
      <c r="K38" s="36">
        <v>5278138.35</v>
      </c>
      <c r="L38" s="36">
        <v>7585936</v>
      </c>
      <c r="M38" s="36">
        <f t="shared" si="1"/>
        <v>95.51325829353033</v>
      </c>
      <c r="N38" s="36">
        <f t="shared" si="1"/>
        <v>91.92503680456046</v>
      </c>
      <c r="O38" s="36">
        <f t="shared" si="1"/>
        <v>93.41898385942628</v>
      </c>
      <c r="P38" s="36">
        <f t="shared" si="1"/>
        <v>100</v>
      </c>
      <c r="Q38" s="36">
        <f t="shared" si="2"/>
        <v>30.66050712088301</v>
      </c>
      <c r="R38" s="36">
        <f t="shared" si="2"/>
        <v>28.450040521945464</v>
      </c>
      <c r="S38" s="36">
        <f t="shared" si="2"/>
        <v>40.88945235717152</v>
      </c>
      <c r="T38" s="36">
        <v>102.38</v>
      </c>
      <c r="U38" s="36">
        <v>101.46</v>
      </c>
      <c r="V38" s="36">
        <v>100.41</v>
      </c>
      <c r="W38" s="36">
        <v>104.51</v>
      </c>
    </row>
    <row r="39" spans="1:23" ht="13.5">
      <c r="A39" s="35" t="s">
        <v>63</v>
      </c>
      <c r="B39" s="35">
        <v>1004072</v>
      </c>
      <c r="C39" s="35">
        <v>2</v>
      </c>
      <c r="D39" s="34" t="s">
        <v>91</v>
      </c>
      <c r="E39" s="36">
        <v>12466382.23</v>
      </c>
      <c r="F39" s="36">
        <v>3881225.55</v>
      </c>
      <c r="G39" s="36">
        <v>2747606.68</v>
      </c>
      <c r="H39" s="36">
        <v>5837550</v>
      </c>
      <c r="I39" s="36">
        <v>12624770.41</v>
      </c>
      <c r="J39" s="36">
        <v>4087321.51</v>
      </c>
      <c r="K39" s="36">
        <v>2699898.9</v>
      </c>
      <c r="L39" s="36">
        <v>5837550</v>
      </c>
      <c r="M39" s="36">
        <f t="shared" si="1"/>
        <v>101.27052241041386</v>
      </c>
      <c r="N39" s="36">
        <f t="shared" si="1"/>
        <v>105.31007428826187</v>
      </c>
      <c r="O39" s="36">
        <f t="shared" si="1"/>
        <v>98.26366050325659</v>
      </c>
      <c r="P39" s="36">
        <f t="shared" si="1"/>
        <v>100</v>
      </c>
      <c r="Q39" s="36">
        <f t="shared" si="2"/>
        <v>32.37541259968148</v>
      </c>
      <c r="R39" s="36">
        <f t="shared" si="2"/>
        <v>21.38572672863363</v>
      </c>
      <c r="S39" s="36">
        <f t="shared" si="2"/>
        <v>46.238860671684876</v>
      </c>
      <c r="T39" s="36">
        <v>108.74</v>
      </c>
      <c r="U39" s="36">
        <v>109.31</v>
      </c>
      <c r="V39" s="36">
        <v>113.37</v>
      </c>
      <c r="W39" s="36">
        <v>106.34</v>
      </c>
    </row>
    <row r="40" spans="1:23" ht="13.5">
      <c r="A40" s="35" t="s">
        <v>63</v>
      </c>
      <c r="B40" s="35">
        <v>1004082</v>
      </c>
      <c r="C40" s="35">
        <v>2</v>
      </c>
      <c r="D40" s="34" t="s">
        <v>92</v>
      </c>
      <c r="E40" s="36">
        <v>10647085.83</v>
      </c>
      <c r="F40" s="36">
        <v>4041729.31</v>
      </c>
      <c r="G40" s="36">
        <v>3021334.52</v>
      </c>
      <c r="H40" s="36">
        <v>3584022</v>
      </c>
      <c r="I40" s="36">
        <v>10607313.56</v>
      </c>
      <c r="J40" s="36">
        <v>4032881.66</v>
      </c>
      <c r="K40" s="36">
        <v>2990409.9</v>
      </c>
      <c r="L40" s="36">
        <v>3584022</v>
      </c>
      <c r="M40" s="36">
        <f t="shared" si="1"/>
        <v>99.62644924033641</v>
      </c>
      <c r="N40" s="36">
        <f t="shared" si="1"/>
        <v>99.78109246509634</v>
      </c>
      <c r="O40" s="36">
        <f t="shared" si="1"/>
        <v>98.97645825726043</v>
      </c>
      <c r="P40" s="36">
        <f t="shared" si="1"/>
        <v>100</v>
      </c>
      <c r="Q40" s="36">
        <f t="shared" si="2"/>
        <v>38.019821297712255</v>
      </c>
      <c r="R40" s="36">
        <f t="shared" si="2"/>
        <v>28.191962866797727</v>
      </c>
      <c r="S40" s="36">
        <f t="shared" si="2"/>
        <v>33.788215835490014</v>
      </c>
      <c r="T40" s="36">
        <v>106.56</v>
      </c>
      <c r="U40" s="36">
        <v>119.82</v>
      </c>
      <c r="V40" s="36">
        <v>97.31</v>
      </c>
      <c r="W40" s="36">
        <v>101.95</v>
      </c>
    </row>
    <row r="41" spans="1:23" ht="13.5">
      <c r="A41" s="35" t="s">
        <v>63</v>
      </c>
      <c r="B41" s="35">
        <v>1005011</v>
      </c>
      <c r="C41" s="35">
        <v>1</v>
      </c>
      <c r="D41" s="34" t="s">
        <v>93</v>
      </c>
      <c r="E41" s="36">
        <v>96368745.52</v>
      </c>
      <c r="F41" s="36">
        <v>61082568</v>
      </c>
      <c r="G41" s="36">
        <v>17217280.52</v>
      </c>
      <c r="H41" s="36">
        <v>18068897</v>
      </c>
      <c r="I41" s="36">
        <v>94515691.39</v>
      </c>
      <c r="J41" s="36">
        <v>59724618.5</v>
      </c>
      <c r="K41" s="36">
        <v>16722175.89</v>
      </c>
      <c r="L41" s="36">
        <v>18068897</v>
      </c>
      <c r="M41" s="36">
        <f t="shared" si="1"/>
        <v>98.07712124921724</v>
      </c>
      <c r="N41" s="36">
        <f t="shared" si="1"/>
        <v>97.77686245935175</v>
      </c>
      <c r="O41" s="36">
        <f t="shared" si="1"/>
        <v>97.12437379744802</v>
      </c>
      <c r="P41" s="36">
        <f t="shared" si="1"/>
        <v>100</v>
      </c>
      <c r="Q41" s="36">
        <f t="shared" si="2"/>
        <v>63.19016199496269</v>
      </c>
      <c r="R41" s="36">
        <f t="shared" si="2"/>
        <v>17.692486447567003</v>
      </c>
      <c r="S41" s="36">
        <f t="shared" si="2"/>
        <v>19.117351557470315</v>
      </c>
      <c r="T41" s="36">
        <v>107.87</v>
      </c>
      <c r="U41" s="36">
        <v>100.96</v>
      </c>
      <c r="V41" s="36">
        <v>141.92</v>
      </c>
      <c r="W41" s="36">
        <v>108.33</v>
      </c>
    </row>
    <row r="42" spans="1:23" ht="13.5">
      <c r="A42" s="35" t="s">
        <v>63</v>
      </c>
      <c r="B42" s="35">
        <v>1005022</v>
      </c>
      <c r="C42" s="35">
        <v>2</v>
      </c>
      <c r="D42" s="34" t="s">
        <v>94</v>
      </c>
      <c r="E42" s="36">
        <v>19266911.15</v>
      </c>
      <c r="F42" s="36">
        <v>7432160.39</v>
      </c>
      <c r="G42" s="36">
        <v>4220091.76</v>
      </c>
      <c r="H42" s="36">
        <v>7614659</v>
      </c>
      <c r="I42" s="36">
        <v>18872456.52</v>
      </c>
      <c r="J42" s="36">
        <v>7052027.32</v>
      </c>
      <c r="K42" s="36">
        <v>4205770.2</v>
      </c>
      <c r="L42" s="36">
        <v>7614659</v>
      </c>
      <c r="M42" s="36">
        <f t="shared" si="1"/>
        <v>97.95268360906933</v>
      </c>
      <c r="N42" s="36">
        <f t="shared" si="1"/>
        <v>94.88529512210918</v>
      </c>
      <c r="O42" s="36">
        <f t="shared" si="1"/>
        <v>99.66063391948616</v>
      </c>
      <c r="P42" s="36">
        <f t="shared" si="1"/>
        <v>100</v>
      </c>
      <c r="Q42" s="36">
        <f t="shared" si="2"/>
        <v>37.36676946388323</v>
      </c>
      <c r="R42" s="36">
        <f t="shared" si="2"/>
        <v>22.28522924688132</v>
      </c>
      <c r="S42" s="36">
        <f t="shared" si="2"/>
        <v>40.348001289235455</v>
      </c>
      <c r="T42" s="36">
        <v>112.08</v>
      </c>
      <c r="U42" s="36">
        <v>116.28</v>
      </c>
      <c r="V42" s="36">
        <v>124.11</v>
      </c>
      <c r="W42" s="36">
        <v>103.11</v>
      </c>
    </row>
    <row r="43" spans="1:23" ht="13.5">
      <c r="A43" s="35" t="s">
        <v>63</v>
      </c>
      <c r="B43" s="35">
        <v>1005032</v>
      </c>
      <c r="C43" s="35">
        <v>2</v>
      </c>
      <c r="D43" s="34" t="s">
        <v>95</v>
      </c>
      <c r="E43" s="36">
        <v>8360189.75</v>
      </c>
      <c r="F43" s="36">
        <v>2814998.05</v>
      </c>
      <c r="G43" s="36">
        <v>1764887.7</v>
      </c>
      <c r="H43" s="36">
        <v>3780304</v>
      </c>
      <c r="I43" s="36">
        <v>8377096.18</v>
      </c>
      <c r="J43" s="36">
        <v>2882945.97</v>
      </c>
      <c r="K43" s="36">
        <v>1713846.21</v>
      </c>
      <c r="L43" s="36">
        <v>3780304</v>
      </c>
      <c r="M43" s="36">
        <f t="shared" si="1"/>
        <v>100.20222543393827</v>
      </c>
      <c r="N43" s="36">
        <f t="shared" si="1"/>
        <v>102.41378213388106</v>
      </c>
      <c r="O43" s="36">
        <f t="shared" si="1"/>
        <v>97.10794686823417</v>
      </c>
      <c r="P43" s="36">
        <f t="shared" si="1"/>
        <v>100</v>
      </c>
      <c r="Q43" s="36">
        <f t="shared" si="2"/>
        <v>34.41462182185427</v>
      </c>
      <c r="R43" s="36">
        <f t="shared" si="2"/>
        <v>20.45871472852064</v>
      </c>
      <c r="S43" s="36">
        <f t="shared" si="2"/>
        <v>45.1266634496251</v>
      </c>
      <c r="T43" s="36">
        <v>88.03</v>
      </c>
      <c r="U43" s="36">
        <v>88.13</v>
      </c>
      <c r="V43" s="36">
        <v>66.99</v>
      </c>
      <c r="W43" s="36">
        <v>102.55</v>
      </c>
    </row>
    <row r="44" spans="1:23" ht="13.5">
      <c r="A44" s="35" t="s">
        <v>63</v>
      </c>
      <c r="B44" s="35">
        <v>1005042</v>
      </c>
      <c r="C44" s="35">
        <v>2</v>
      </c>
      <c r="D44" s="34" t="s">
        <v>96</v>
      </c>
      <c r="E44" s="36">
        <v>15434320.14</v>
      </c>
      <c r="F44" s="36">
        <v>5117125</v>
      </c>
      <c r="G44" s="36">
        <v>4488882.14</v>
      </c>
      <c r="H44" s="36">
        <v>5828313</v>
      </c>
      <c r="I44" s="36">
        <v>15814537.93</v>
      </c>
      <c r="J44" s="36">
        <v>5528792.68</v>
      </c>
      <c r="K44" s="36">
        <v>4457432.25</v>
      </c>
      <c r="L44" s="36">
        <v>5828313</v>
      </c>
      <c r="M44" s="36">
        <f t="shared" si="1"/>
        <v>102.46345667675129</v>
      </c>
      <c r="N44" s="36">
        <f t="shared" si="1"/>
        <v>108.04490177589953</v>
      </c>
      <c r="O44" s="36">
        <f t="shared" si="1"/>
        <v>99.29938258525986</v>
      </c>
      <c r="P44" s="36">
        <f t="shared" si="1"/>
        <v>100</v>
      </c>
      <c r="Q44" s="36">
        <f t="shared" si="2"/>
        <v>34.9601910879226</v>
      </c>
      <c r="R44" s="36">
        <f t="shared" si="2"/>
        <v>28.18566226676975</v>
      </c>
      <c r="S44" s="36">
        <f t="shared" si="2"/>
        <v>36.854146645307644</v>
      </c>
      <c r="T44" s="36">
        <v>114.6</v>
      </c>
      <c r="U44" s="36">
        <v>102.57</v>
      </c>
      <c r="V44" s="36">
        <v>153.16</v>
      </c>
      <c r="W44" s="36">
        <v>105.99</v>
      </c>
    </row>
    <row r="45" spans="1:23" ht="13.5">
      <c r="A45" s="35" t="s">
        <v>63</v>
      </c>
      <c r="B45" s="35">
        <v>1005052</v>
      </c>
      <c r="C45" s="35">
        <v>2</v>
      </c>
      <c r="D45" s="34" t="s">
        <v>97</v>
      </c>
      <c r="E45" s="36">
        <v>10905867.24</v>
      </c>
      <c r="F45" s="36">
        <v>3981355.54</v>
      </c>
      <c r="G45" s="36">
        <v>2377024.7</v>
      </c>
      <c r="H45" s="36">
        <v>4547487</v>
      </c>
      <c r="I45" s="36">
        <v>10645986.87</v>
      </c>
      <c r="J45" s="36">
        <v>3857531.93</v>
      </c>
      <c r="K45" s="36">
        <v>2240967.94</v>
      </c>
      <c r="L45" s="36">
        <v>4547487</v>
      </c>
      <c r="M45" s="36">
        <f t="shared" si="1"/>
        <v>97.61705910881783</v>
      </c>
      <c r="N45" s="36">
        <f t="shared" si="1"/>
        <v>96.8899132781294</v>
      </c>
      <c r="O45" s="36">
        <f t="shared" si="1"/>
        <v>94.27617390765859</v>
      </c>
      <c r="P45" s="36">
        <f t="shared" si="1"/>
        <v>100</v>
      </c>
      <c r="Q45" s="36">
        <f t="shared" si="2"/>
        <v>36.2346110051139</v>
      </c>
      <c r="R45" s="36">
        <f t="shared" si="2"/>
        <v>21.049884499810588</v>
      </c>
      <c r="S45" s="36">
        <f t="shared" si="2"/>
        <v>42.71550449507553</v>
      </c>
      <c r="T45" s="36">
        <v>83.91</v>
      </c>
      <c r="U45" s="36">
        <v>58.74</v>
      </c>
      <c r="V45" s="36">
        <v>131.14</v>
      </c>
      <c r="W45" s="36">
        <v>103.08</v>
      </c>
    </row>
    <row r="46" spans="1:23" ht="13.5">
      <c r="A46" s="35" t="s">
        <v>63</v>
      </c>
      <c r="B46" s="35">
        <v>1005062</v>
      </c>
      <c r="C46" s="35">
        <v>2</v>
      </c>
      <c r="D46" s="34" t="s">
        <v>98</v>
      </c>
      <c r="E46" s="36">
        <v>14316096.74</v>
      </c>
      <c r="F46" s="36">
        <v>3090331.87</v>
      </c>
      <c r="G46" s="36">
        <v>4783003.87</v>
      </c>
      <c r="H46" s="36">
        <v>6442761</v>
      </c>
      <c r="I46" s="36">
        <v>14314996.17</v>
      </c>
      <c r="J46" s="36">
        <v>3114205.1</v>
      </c>
      <c r="K46" s="36">
        <v>4758030.07</v>
      </c>
      <c r="L46" s="36">
        <v>6442761</v>
      </c>
      <c r="M46" s="36">
        <f t="shared" si="1"/>
        <v>99.99231235985626</v>
      </c>
      <c r="N46" s="36">
        <f t="shared" si="1"/>
        <v>100.77251347118263</v>
      </c>
      <c r="O46" s="36">
        <f t="shared" si="1"/>
        <v>99.47786368820145</v>
      </c>
      <c r="P46" s="36">
        <f t="shared" si="1"/>
        <v>100</v>
      </c>
      <c r="Q46" s="36">
        <f t="shared" si="2"/>
        <v>21.75484410206447</v>
      </c>
      <c r="R46" s="36">
        <f t="shared" si="2"/>
        <v>33.238081334394096</v>
      </c>
      <c r="S46" s="36">
        <f t="shared" si="2"/>
        <v>45.00707456354143</v>
      </c>
      <c r="T46" s="36">
        <v>89.33</v>
      </c>
      <c r="U46" s="36">
        <v>111.18</v>
      </c>
      <c r="V46" s="36">
        <v>67.65</v>
      </c>
      <c r="W46" s="36">
        <v>104.08</v>
      </c>
    </row>
    <row r="47" spans="1:23" ht="13.5">
      <c r="A47" s="35" t="s">
        <v>63</v>
      </c>
      <c r="B47" s="35">
        <v>1005072</v>
      </c>
      <c r="C47" s="35">
        <v>2</v>
      </c>
      <c r="D47" s="34" t="s">
        <v>93</v>
      </c>
      <c r="E47" s="36">
        <v>25869166.46</v>
      </c>
      <c r="F47" s="36">
        <v>13568753</v>
      </c>
      <c r="G47" s="36">
        <v>3794826.46</v>
      </c>
      <c r="H47" s="36">
        <v>8505587</v>
      </c>
      <c r="I47" s="36">
        <v>26266829.24</v>
      </c>
      <c r="J47" s="36">
        <v>14066224.25</v>
      </c>
      <c r="K47" s="36">
        <v>3695017.99</v>
      </c>
      <c r="L47" s="36">
        <v>8505587</v>
      </c>
      <c r="M47" s="36">
        <f t="shared" si="1"/>
        <v>101.53720755021187</v>
      </c>
      <c r="N47" s="36">
        <f t="shared" si="1"/>
        <v>103.66630043306118</v>
      </c>
      <c r="O47" s="36">
        <f t="shared" si="1"/>
        <v>97.36988051885777</v>
      </c>
      <c r="P47" s="36">
        <f t="shared" si="1"/>
        <v>100</v>
      </c>
      <c r="Q47" s="36">
        <f t="shared" si="2"/>
        <v>53.551283717866816</v>
      </c>
      <c r="R47" s="36">
        <f t="shared" si="2"/>
        <v>14.067240306161905</v>
      </c>
      <c r="S47" s="36">
        <f t="shared" si="2"/>
        <v>32.381475975971284</v>
      </c>
      <c r="T47" s="36">
        <v>116.36</v>
      </c>
      <c r="U47" s="36">
        <v>133.38</v>
      </c>
      <c r="V47" s="36">
        <v>98.41</v>
      </c>
      <c r="W47" s="36">
        <v>102.8</v>
      </c>
    </row>
    <row r="48" spans="1:23" ht="13.5">
      <c r="A48" s="35" t="s">
        <v>63</v>
      </c>
      <c r="B48" s="35">
        <v>1005082</v>
      </c>
      <c r="C48" s="35">
        <v>2</v>
      </c>
      <c r="D48" s="34" t="s">
        <v>99</v>
      </c>
      <c r="E48" s="36">
        <v>19331279.29</v>
      </c>
      <c r="F48" s="36">
        <v>9356419.63</v>
      </c>
      <c r="G48" s="36">
        <v>3156047.66</v>
      </c>
      <c r="H48" s="36">
        <v>6818812</v>
      </c>
      <c r="I48" s="36">
        <v>19642274.36</v>
      </c>
      <c r="J48" s="36">
        <v>9694329.99</v>
      </c>
      <c r="K48" s="36">
        <v>3129132.37</v>
      </c>
      <c r="L48" s="36">
        <v>6818812</v>
      </c>
      <c r="M48" s="36">
        <f t="shared" si="1"/>
        <v>101.60876611079163</v>
      </c>
      <c r="N48" s="36">
        <f t="shared" si="1"/>
        <v>103.61153489649544</v>
      </c>
      <c r="O48" s="36">
        <f t="shared" si="1"/>
        <v>99.14718366452045</v>
      </c>
      <c r="P48" s="36">
        <f t="shared" si="1"/>
        <v>100</v>
      </c>
      <c r="Q48" s="36">
        <f t="shared" si="2"/>
        <v>49.35441696986866</v>
      </c>
      <c r="R48" s="36">
        <f t="shared" si="2"/>
        <v>15.930601073225208</v>
      </c>
      <c r="S48" s="36">
        <f t="shared" si="2"/>
        <v>34.714981956906136</v>
      </c>
      <c r="T48" s="36">
        <v>114.31</v>
      </c>
      <c r="U48" s="36">
        <v>112.65</v>
      </c>
      <c r="V48" s="36">
        <v>111.76</v>
      </c>
      <c r="W48" s="36">
        <v>118.01</v>
      </c>
    </row>
    <row r="49" spans="1:23" ht="13.5">
      <c r="A49" s="35" t="s">
        <v>63</v>
      </c>
      <c r="B49" s="35">
        <v>1005092</v>
      </c>
      <c r="C49" s="35">
        <v>2</v>
      </c>
      <c r="D49" s="34" t="s">
        <v>100</v>
      </c>
      <c r="E49" s="36">
        <v>25479265.87</v>
      </c>
      <c r="F49" s="36">
        <v>11081960.82</v>
      </c>
      <c r="G49" s="36">
        <v>3445017.05</v>
      </c>
      <c r="H49" s="36">
        <v>10952288</v>
      </c>
      <c r="I49" s="36">
        <v>26261485.79</v>
      </c>
      <c r="J49" s="36">
        <v>11904556.33</v>
      </c>
      <c r="K49" s="36">
        <v>3404641.46</v>
      </c>
      <c r="L49" s="36">
        <v>10952288</v>
      </c>
      <c r="M49" s="36">
        <f t="shared" si="1"/>
        <v>103.07002534527892</v>
      </c>
      <c r="N49" s="36">
        <f t="shared" si="1"/>
        <v>107.4228335883974</v>
      </c>
      <c r="O49" s="36">
        <f t="shared" si="1"/>
        <v>98.82800028522357</v>
      </c>
      <c r="P49" s="36">
        <f t="shared" si="1"/>
        <v>100</v>
      </c>
      <c r="Q49" s="36">
        <f t="shared" si="2"/>
        <v>45.33085608786494</v>
      </c>
      <c r="R49" s="36">
        <f t="shared" si="2"/>
        <v>12.964390085257243</v>
      </c>
      <c r="S49" s="36">
        <f t="shared" si="2"/>
        <v>41.70475382687782</v>
      </c>
      <c r="T49" s="36">
        <v>101.26</v>
      </c>
      <c r="U49" s="36">
        <v>95.79</v>
      </c>
      <c r="V49" s="36">
        <v>109.8</v>
      </c>
      <c r="W49" s="36">
        <v>105.25</v>
      </c>
    </row>
    <row r="50" spans="1:23" ht="13.5">
      <c r="A50" s="35" t="s">
        <v>63</v>
      </c>
      <c r="B50" s="35">
        <v>1005102</v>
      </c>
      <c r="C50" s="35">
        <v>2</v>
      </c>
      <c r="D50" s="34" t="s">
        <v>101</v>
      </c>
      <c r="E50" s="36">
        <v>20617460.49</v>
      </c>
      <c r="F50" s="36">
        <v>8346797</v>
      </c>
      <c r="G50" s="36">
        <v>5650530.49</v>
      </c>
      <c r="H50" s="36">
        <v>6620133</v>
      </c>
      <c r="I50" s="36">
        <v>20139495.73</v>
      </c>
      <c r="J50" s="36">
        <v>8249605.81</v>
      </c>
      <c r="K50" s="36">
        <v>5269756.92</v>
      </c>
      <c r="L50" s="36">
        <v>6620133</v>
      </c>
      <c r="M50" s="36">
        <f t="shared" si="1"/>
        <v>97.68174766125138</v>
      </c>
      <c r="N50" s="36">
        <f t="shared" si="1"/>
        <v>98.83558699223187</v>
      </c>
      <c r="O50" s="36">
        <f t="shared" si="1"/>
        <v>93.2612774911334</v>
      </c>
      <c r="P50" s="36">
        <f t="shared" si="1"/>
        <v>100</v>
      </c>
      <c r="Q50" s="36">
        <f t="shared" si="2"/>
        <v>40.96232557457385</v>
      </c>
      <c r="R50" s="36">
        <f t="shared" si="2"/>
        <v>26.16628038084447</v>
      </c>
      <c r="S50" s="36">
        <f t="shared" si="2"/>
        <v>32.87139404458167</v>
      </c>
      <c r="T50" s="36">
        <v>109.37</v>
      </c>
      <c r="U50" s="36">
        <v>97.82</v>
      </c>
      <c r="V50" s="36">
        <v>161.18</v>
      </c>
      <c r="W50" s="36">
        <v>98.65</v>
      </c>
    </row>
    <row r="51" spans="1:23" ht="13.5">
      <c r="A51" s="35" t="s">
        <v>63</v>
      </c>
      <c r="B51" s="35">
        <v>1006022</v>
      </c>
      <c r="C51" s="35">
        <v>2</v>
      </c>
      <c r="D51" s="34" t="s">
        <v>102</v>
      </c>
      <c r="E51" s="36">
        <v>37748985.03</v>
      </c>
      <c r="F51" s="36">
        <v>19904325</v>
      </c>
      <c r="G51" s="36">
        <v>7950094.03</v>
      </c>
      <c r="H51" s="36">
        <v>9894566</v>
      </c>
      <c r="I51" s="36">
        <v>37889882.69</v>
      </c>
      <c r="J51" s="36">
        <v>20054621.25</v>
      </c>
      <c r="K51" s="36">
        <v>7940695.44</v>
      </c>
      <c r="L51" s="36">
        <v>9894566</v>
      </c>
      <c r="M51" s="36">
        <f t="shared" si="1"/>
        <v>100.37324886983853</v>
      </c>
      <c r="N51" s="36">
        <f t="shared" si="1"/>
        <v>100.7550934281871</v>
      </c>
      <c r="O51" s="36">
        <f t="shared" si="1"/>
        <v>99.8817801404042</v>
      </c>
      <c r="P51" s="36">
        <f t="shared" si="1"/>
        <v>100</v>
      </c>
      <c r="Q51" s="36">
        <f t="shared" si="2"/>
        <v>52.92869712497915</v>
      </c>
      <c r="R51" s="36">
        <f t="shared" si="2"/>
        <v>20.9572975059533</v>
      </c>
      <c r="S51" s="36">
        <f t="shared" si="2"/>
        <v>26.114005369067563</v>
      </c>
      <c r="T51" s="36">
        <v>100.11</v>
      </c>
      <c r="U51" s="36">
        <v>104.9</v>
      </c>
      <c r="V51" s="36">
        <v>85.83</v>
      </c>
      <c r="W51" s="36">
        <v>104.39</v>
      </c>
    </row>
    <row r="52" spans="1:23" ht="13.5">
      <c r="A52" s="35" t="s">
        <v>63</v>
      </c>
      <c r="B52" s="35">
        <v>1006032</v>
      </c>
      <c r="C52" s="35">
        <v>2</v>
      </c>
      <c r="D52" s="34" t="s">
        <v>103</v>
      </c>
      <c r="E52" s="36">
        <v>20412063.53</v>
      </c>
      <c r="F52" s="36">
        <v>10484847</v>
      </c>
      <c r="G52" s="36">
        <v>4810870.53</v>
      </c>
      <c r="H52" s="36">
        <v>5116346</v>
      </c>
      <c r="I52" s="36">
        <v>20442834.92</v>
      </c>
      <c r="J52" s="36">
        <v>10587355.88</v>
      </c>
      <c r="K52" s="36">
        <v>4739133.04</v>
      </c>
      <c r="L52" s="36">
        <v>5116346</v>
      </c>
      <c r="M52" s="36">
        <f t="shared" si="1"/>
        <v>100.15075100052857</v>
      </c>
      <c r="N52" s="36">
        <f t="shared" si="1"/>
        <v>100.97768598816941</v>
      </c>
      <c r="O52" s="36">
        <f t="shared" si="1"/>
        <v>98.50884596555542</v>
      </c>
      <c r="P52" s="36">
        <f t="shared" si="1"/>
        <v>100</v>
      </c>
      <c r="Q52" s="36">
        <f t="shared" si="2"/>
        <v>51.79005711014175</v>
      </c>
      <c r="R52" s="36">
        <f t="shared" si="2"/>
        <v>23.1823671156466</v>
      </c>
      <c r="S52" s="36">
        <f t="shared" si="2"/>
        <v>25.027575774211652</v>
      </c>
      <c r="T52" s="36">
        <v>114.12</v>
      </c>
      <c r="U52" s="36">
        <v>107.29</v>
      </c>
      <c r="V52" s="36">
        <v>140.22</v>
      </c>
      <c r="W52" s="36">
        <v>109.65</v>
      </c>
    </row>
    <row r="53" spans="1:23" ht="13.5">
      <c r="A53" s="35" t="s">
        <v>63</v>
      </c>
      <c r="B53" s="35">
        <v>1006073</v>
      </c>
      <c r="C53" s="35">
        <v>3</v>
      </c>
      <c r="D53" s="34" t="s">
        <v>104</v>
      </c>
      <c r="E53" s="36">
        <v>75777853.55</v>
      </c>
      <c r="F53" s="36">
        <v>40503862.22</v>
      </c>
      <c r="G53" s="36">
        <v>22369914.33</v>
      </c>
      <c r="H53" s="36">
        <v>12904077</v>
      </c>
      <c r="I53" s="36">
        <v>71851494.33</v>
      </c>
      <c r="J53" s="36">
        <v>40457076.61</v>
      </c>
      <c r="K53" s="36">
        <v>18490340.72</v>
      </c>
      <c r="L53" s="36">
        <v>12904077</v>
      </c>
      <c r="M53" s="36">
        <f t="shared" si="1"/>
        <v>94.81859272061686</v>
      </c>
      <c r="N53" s="36">
        <f t="shared" si="1"/>
        <v>99.88449099064707</v>
      </c>
      <c r="O53" s="36">
        <f t="shared" si="1"/>
        <v>82.65718163794148</v>
      </c>
      <c r="P53" s="36">
        <f t="shared" si="1"/>
        <v>100</v>
      </c>
      <c r="Q53" s="36">
        <f t="shared" si="2"/>
        <v>56.30652081387269</v>
      </c>
      <c r="R53" s="36">
        <f t="shared" si="2"/>
        <v>25.734107400852995</v>
      </c>
      <c r="S53" s="36">
        <f t="shared" si="2"/>
        <v>17.95937178527432</v>
      </c>
      <c r="T53" s="36">
        <v>103.87</v>
      </c>
      <c r="U53" s="36">
        <v>93.94</v>
      </c>
      <c r="V53" s="36">
        <v>130.57</v>
      </c>
      <c r="W53" s="36">
        <v>108.01</v>
      </c>
    </row>
    <row r="54" spans="1:23" ht="13.5">
      <c r="A54" s="35" t="s">
        <v>63</v>
      </c>
      <c r="B54" s="35">
        <v>1006082</v>
      </c>
      <c r="C54" s="35">
        <v>2</v>
      </c>
      <c r="D54" s="34" t="s">
        <v>105</v>
      </c>
      <c r="E54" s="36">
        <v>20248050.31</v>
      </c>
      <c r="F54" s="36">
        <v>12461141.38</v>
      </c>
      <c r="G54" s="36">
        <v>3981872.93</v>
      </c>
      <c r="H54" s="36">
        <v>3805036</v>
      </c>
      <c r="I54" s="36">
        <v>20612917.51</v>
      </c>
      <c r="J54" s="36">
        <v>12862550.74</v>
      </c>
      <c r="K54" s="36">
        <v>3945330.77</v>
      </c>
      <c r="L54" s="36">
        <v>3805036</v>
      </c>
      <c r="M54" s="36">
        <f t="shared" si="1"/>
        <v>101.80198683040511</v>
      </c>
      <c r="N54" s="36">
        <f t="shared" si="1"/>
        <v>103.22128886720006</v>
      </c>
      <c r="O54" s="36">
        <f t="shared" si="1"/>
        <v>99.08228713868074</v>
      </c>
      <c r="P54" s="36">
        <f t="shared" si="1"/>
        <v>100</v>
      </c>
      <c r="Q54" s="36">
        <f t="shared" si="2"/>
        <v>62.40043765643537</v>
      </c>
      <c r="R54" s="36">
        <f t="shared" si="2"/>
        <v>19.140089063501033</v>
      </c>
      <c r="S54" s="36">
        <f t="shared" si="2"/>
        <v>18.459473280063595</v>
      </c>
      <c r="T54" s="36">
        <v>102.36</v>
      </c>
      <c r="U54" s="36">
        <v>93.8</v>
      </c>
      <c r="V54" s="36">
        <v>149.59</v>
      </c>
      <c r="W54" s="36">
        <v>100.46</v>
      </c>
    </row>
    <row r="55" spans="1:23" ht="13.5">
      <c r="A55" s="35" t="s">
        <v>63</v>
      </c>
      <c r="B55" s="35">
        <v>1006103</v>
      </c>
      <c r="C55" s="35">
        <v>3</v>
      </c>
      <c r="D55" s="34" t="s">
        <v>106</v>
      </c>
      <c r="E55" s="36">
        <v>39712389.5</v>
      </c>
      <c r="F55" s="36">
        <v>29966281</v>
      </c>
      <c r="G55" s="36">
        <v>4199870.5</v>
      </c>
      <c r="H55" s="36">
        <v>5546238</v>
      </c>
      <c r="I55" s="36">
        <v>41734375.77</v>
      </c>
      <c r="J55" s="36">
        <v>32011280.9</v>
      </c>
      <c r="K55" s="36">
        <v>4176856.87</v>
      </c>
      <c r="L55" s="36">
        <v>5546238</v>
      </c>
      <c r="M55" s="36">
        <f t="shared" si="1"/>
        <v>105.09157543894456</v>
      </c>
      <c r="N55" s="36">
        <f t="shared" si="1"/>
        <v>106.82433666026157</v>
      </c>
      <c r="O55" s="36">
        <f t="shared" si="1"/>
        <v>99.45203953312371</v>
      </c>
      <c r="P55" s="36">
        <f t="shared" si="1"/>
        <v>100</v>
      </c>
      <c r="Q55" s="36">
        <f t="shared" si="2"/>
        <v>76.70243129169006</v>
      </c>
      <c r="R55" s="36">
        <f t="shared" si="2"/>
        <v>10.008192989440753</v>
      </c>
      <c r="S55" s="36">
        <f t="shared" si="2"/>
        <v>13.289375718869174</v>
      </c>
      <c r="T55" s="36">
        <v>110.02</v>
      </c>
      <c r="U55" s="36">
        <v>112.7</v>
      </c>
      <c r="V55" s="36">
        <v>95.93</v>
      </c>
      <c r="W55" s="36">
        <v>107.16</v>
      </c>
    </row>
    <row r="56" spans="1:23" ht="13.5">
      <c r="A56" s="35" t="s">
        <v>63</v>
      </c>
      <c r="B56" s="35">
        <v>1006113</v>
      </c>
      <c r="C56" s="35">
        <v>3</v>
      </c>
      <c r="D56" s="34" t="s">
        <v>107</v>
      </c>
      <c r="E56" s="36">
        <v>40927750.05</v>
      </c>
      <c r="F56" s="36">
        <v>25077427.23</v>
      </c>
      <c r="G56" s="36">
        <v>8290075.82</v>
      </c>
      <c r="H56" s="36">
        <v>7560247</v>
      </c>
      <c r="I56" s="36">
        <v>40723094.2</v>
      </c>
      <c r="J56" s="36">
        <v>25061851.56</v>
      </c>
      <c r="K56" s="36">
        <v>8100995.64</v>
      </c>
      <c r="L56" s="36">
        <v>7560247</v>
      </c>
      <c r="M56" s="36">
        <f t="shared" si="1"/>
        <v>99.49995821966765</v>
      </c>
      <c r="N56" s="36">
        <f t="shared" si="1"/>
        <v>99.93788968119756</v>
      </c>
      <c r="O56" s="36">
        <f t="shared" si="1"/>
        <v>97.71919842344698</v>
      </c>
      <c r="P56" s="36">
        <f t="shared" si="1"/>
        <v>100</v>
      </c>
      <c r="Q56" s="36">
        <f t="shared" si="2"/>
        <v>61.5421103242199</v>
      </c>
      <c r="R56" s="36">
        <f t="shared" si="2"/>
        <v>19.89287847385624</v>
      </c>
      <c r="S56" s="36">
        <f t="shared" si="2"/>
        <v>18.565011201923845</v>
      </c>
      <c r="T56" s="36">
        <v>101.34</v>
      </c>
      <c r="U56" s="36">
        <v>98.9</v>
      </c>
      <c r="V56" s="36">
        <v>105.5</v>
      </c>
      <c r="W56" s="36">
        <v>105.51</v>
      </c>
    </row>
    <row r="57" spans="1:23" ht="13.5">
      <c r="A57" s="35" t="s">
        <v>63</v>
      </c>
      <c r="B57" s="35">
        <v>1007012</v>
      </c>
      <c r="C57" s="35">
        <v>2</v>
      </c>
      <c r="D57" s="34" t="s">
        <v>108</v>
      </c>
      <c r="E57" s="36">
        <v>18716525.31</v>
      </c>
      <c r="F57" s="36">
        <v>4504188</v>
      </c>
      <c r="G57" s="36">
        <v>5237984.31</v>
      </c>
      <c r="H57" s="36">
        <v>8974353</v>
      </c>
      <c r="I57" s="36">
        <v>18709269.54</v>
      </c>
      <c r="J57" s="36">
        <v>4556167.19</v>
      </c>
      <c r="K57" s="36">
        <v>5178749.35</v>
      </c>
      <c r="L57" s="36">
        <v>8974353</v>
      </c>
      <c r="M57" s="36">
        <f t="shared" si="1"/>
        <v>99.96123334924714</v>
      </c>
      <c r="N57" s="36">
        <f t="shared" si="1"/>
        <v>101.15401910399832</v>
      </c>
      <c r="O57" s="36">
        <f t="shared" si="1"/>
        <v>98.8691268149293</v>
      </c>
      <c r="P57" s="36">
        <f t="shared" si="1"/>
        <v>100</v>
      </c>
      <c r="Q57" s="36">
        <f t="shared" si="2"/>
        <v>24.352458979005124</v>
      </c>
      <c r="R57" s="36">
        <f t="shared" si="2"/>
        <v>27.680125827082396</v>
      </c>
      <c r="S57" s="36">
        <f t="shared" si="2"/>
        <v>47.96741519391248</v>
      </c>
      <c r="T57" s="36">
        <v>94.9</v>
      </c>
      <c r="U57" s="36">
        <v>98.47</v>
      </c>
      <c r="V57" s="36">
        <v>81.14</v>
      </c>
      <c r="W57" s="36">
        <v>103.09</v>
      </c>
    </row>
    <row r="58" spans="1:23" ht="13.5">
      <c r="A58" s="35" t="s">
        <v>63</v>
      </c>
      <c r="B58" s="35">
        <v>1007023</v>
      </c>
      <c r="C58" s="35">
        <v>3</v>
      </c>
      <c r="D58" s="34" t="s">
        <v>109</v>
      </c>
      <c r="E58" s="36">
        <v>31207398.21</v>
      </c>
      <c r="F58" s="36">
        <v>7897221.11</v>
      </c>
      <c r="G58" s="36">
        <v>7013199.1</v>
      </c>
      <c r="H58" s="36">
        <v>16296978</v>
      </c>
      <c r="I58" s="36">
        <v>31347423.07</v>
      </c>
      <c r="J58" s="36">
        <v>8095115.36</v>
      </c>
      <c r="K58" s="36">
        <v>6955329.71</v>
      </c>
      <c r="L58" s="36">
        <v>16296978</v>
      </c>
      <c r="M58" s="36">
        <f t="shared" si="1"/>
        <v>100.44869123359067</v>
      </c>
      <c r="N58" s="36">
        <f t="shared" si="1"/>
        <v>102.5058719674116</v>
      </c>
      <c r="O58" s="36">
        <f t="shared" si="1"/>
        <v>99.17485031902203</v>
      </c>
      <c r="P58" s="36">
        <f t="shared" si="1"/>
        <v>100</v>
      </c>
      <c r="Q58" s="36">
        <f t="shared" si="2"/>
        <v>25.823862273856758</v>
      </c>
      <c r="R58" s="36">
        <f t="shared" si="2"/>
        <v>22.187883496734266</v>
      </c>
      <c r="S58" s="36">
        <f t="shared" si="2"/>
        <v>51.98825422940897</v>
      </c>
      <c r="T58" s="36">
        <v>91.25</v>
      </c>
      <c r="U58" s="36">
        <v>107.99</v>
      </c>
      <c r="V58" s="36">
        <v>63.56</v>
      </c>
      <c r="W58" s="36">
        <v>102.39</v>
      </c>
    </row>
    <row r="59" spans="1:23" ht="13.5">
      <c r="A59" s="35" t="s">
        <v>63</v>
      </c>
      <c r="B59" s="35">
        <v>1007032</v>
      </c>
      <c r="C59" s="35">
        <v>2</v>
      </c>
      <c r="D59" s="34" t="s">
        <v>110</v>
      </c>
      <c r="E59" s="36">
        <v>18972908.16</v>
      </c>
      <c r="F59" s="36">
        <v>9760384.98</v>
      </c>
      <c r="G59" s="36">
        <v>3083587.18</v>
      </c>
      <c r="H59" s="36">
        <v>6128936</v>
      </c>
      <c r="I59" s="36">
        <v>18572191.68</v>
      </c>
      <c r="J59" s="36">
        <v>9407992.9</v>
      </c>
      <c r="K59" s="36">
        <v>3035262.78</v>
      </c>
      <c r="L59" s="36">
        <v>6128936</v>
      </c>
      <c r="M59" s="36">
        <f t="shared" si="1"/>
        <v>97.88795435775725</v>
      </c>
      <c r="N59" s="36">
        <f t="shared" si="1"/>
        <v>96.38956782214957</v>
      </c>
      <c r="O59" s="36">
        <f t="shared" si="1"/>
        <v>98.43285118340646</v>
      </c>
      <c r="P59" s="36">
        <f t="shared" si="1"/>
        <v>100</v>
      </c>
      <c r="Q59" s="36">
        <f t="shared" si="2"/>
        <v>50.656341815227265</v>
      </c>
      <c r="R59" s="36">
        <f t="shared" si="2"/>
        <v>16.343051118025073</v>
      </c>
      <c r="S59" s="36">
        <f t="shared" si="2"/>
        <v>33.000607066747655</v>
      </c>
      <c r="T59" s="36">
        <v>124.14</v>
      </c>
      <c r="U59" s="36">
        <v>158</v>
      </c>
      <c r="V59" s="36">
        <v>103.06</v>
      </c>
      <c r="W59" s="36">
        <v>101.13</v>
      </c>
    </row>
    <row r="60" spans="1:23" ht="13.5">
      <c r="A60" s="35" t="s">
        <v>63</v>
      </c>
      <c r="B60" s="35">
        <v>1007043</v>
      </c>
      <c r="C60" s="35">
        <v>3</v>
      </c>
      <c r="D60" s="34" t="s">
        <v>111</v>
      </c>
      <c r="E60" s="36">
        <v>102712379.77</v>
      </c>
      <c r="F60" s="36">
        <v>50429443.4</v>
      </c>
      <c r="G60" s="36">
        <v>19621711.37</v>
      </c>
      <c r="H60" s="36">
        <v>32661225</v>
      </c>
      <c r="I60" s="36">
        <v>101830273.85</v>
      </c>
      <c r="J60" s="36">
        <v>49980025.02</v>
      </c>
      <c r="K60" s="36">
        <v>19189023.83</v>
      </c>
      <c r="L60" s="36">
        <v>32661225</v>
      </c>
      <c r="M60" s="36">
        <f t="shared" si="1"/>
        <v>99.14118831442201</v>
      </c>
      <c r="N60" s="36">
        <f t="shared" si="1"/>
        <v>99.10881748895132</v>
      </c>
      <c r="O60" s="36">
        <f t="shared" si="1"/>
        <v>97.79485320194064</v>
      </c>
      <c r="P60" s="36">
        <f t="shared" si="1"/>
        <v>100</v>
      </c>
      <c r="Q60" s="36">
        <f t="shared" si="2"/>
        <v>49.081695580650745</v>
      </c>
      <c r="R60" s="36">
        <f t="shared" si="2"/>
        <v>18.844124742575264</v>
      </c>
      <c r="S60" s="36">
        <f t="shared" si="2"/>
        <v>32.074179676773994</v>
      </c>
      <c r="T60" s="36">
        <v>100.71</v>
      </c>
      <c r="U60" s="36">
        <v>101.98</v>
      </c>
      <c r="V60" s="36">
        <v>100.4</v>
      </c>
      <c r="W60" s="36">
        <v>98.99</v>
      </c>
    </row>
    <row r="61" spans="1:23" ht="13.5">
      <c r="A61" s="35" t="s">
        <v>63</v>
      </c>
      <c r="B61" s="35">
        <v>1007052</v>
      </c>
      <c r="C61" s="35">
        <v>2</v>
      </c>
      <c r="D61" s="34" t="s">
        <v>112</v>
      </c>
      <c r="E61" s="36">
        <v>15500849.49</v>
      </c>
      <c r="F61" s="36">
        <v>5190891.2</v>
      </c>
      <c r="G61" s="36">
        <v>3180081.29</v>
      </c>
      <c r="H61" s="36">
        <v>7129877</v>
      </c>
      <c r="I61" s="36">
        <v>15800981.53</v>
      </c>
      <c r="J61" s="36">
        <v>5537411.65</v>
      </c>
      <c r="K61" s="36">
        <v>3133692.88</v>
      </c>
      <c r="L61" s="36">
        <v>7129877</v>
      </c>
      <c r="M61" s="36">
        <f t="shared" si="1"/>
        <v>101.9362296253094</v>
      </c>
      <c r="N61" s="36">
        <f t="shared" si="1"/>
        <v>106.67554831432413</v>
      </c>
      <c r="O61" s="36">
        <f t="shared" si="1"/>
        <v>98.54128225759914</v>
      </c>
      <c r="P61" s="36">
        <f t="shared" si="1"/>
        <v>100</v>
      </c>
      <c r="Q61" s="36">
        <f t="shared" si="2"/>
        <v>35.04473212304299</v>
      </c>
      <c r="R61" s="36">
        <f t="shared" si="2"/>
        <v>19.832267217389756</v>
      </c>
      <c r="S61" s="36">
        <f t="shared" si="2"/>
        <v>45.12300065956726</v>
      </c>
      <c r="T61" s="36">
        <v>84.2</v>
      </c>
      <c r="U61" s="36">
        <v>90.17</v>
      </c>
      <c r="V61" s="36">
        <v>56.38</v>
      </c>
      <c r="W61" s="36">
        <v>100.89</v>
      </c>
    </row>
    <row r="62" spans="1:23" ht="13.5">
      <c r="A62" s="35" t="s">
        <v>63</v>
      </c>
      <c r="B62" s="35">
        <v>1007062</v>
      </c>
      <c r="C62" s="35">
        <v>2</v>
      </c>
      <c r="D62" s="34" t="s">
        <v>113</v>
      </c>
      <c r="E62" s="36">
        <v>10593185.37</v>
      </c>
      <c r="F62" s="36">
        <v>2653237.71</v>
      </c>
      <c r="G62" s="36">
        <v>2885144.66</v>
      </c>
      <c r="H62" s="36">
        <v>5054803</v>
      </c>
      <c r="I62" s="36">
        <v>10872977.07</v>
      </c>
      <c r="J62" s="36">
        <v>2939049.93</v>
      </c>
      <c r="K62" s="36">
        <v>2879124.14</v>
      </c>
      <c r="L62" s="36">
        <v>5054803</v>
      </c>
      <c r="M62" s="36">
        <f t="shared" si="1"/>
        <v>102.64124236693124</v>
      </c>
      <c r="N62" s="36">
        <f t="shared" si="1"/>
        <v>110.77220555560399</v>
      </c>
      <c r="O62" s="36">
        <f t="shared" si="1"/>
        <v>99.79132692778046</v>
      </c>
      <c r="P62" s="36">
        <f t="shared" si="1"/>
        <v>100</v>
      </c>
      <c r="Q62" s="36">
        <f t="shared" si="2"/>
        <v>27.03077465425024</v>
      </c>
      <c r="R62" s="36">
        <f t="shared" si="2"/>
        <v>26.47963038516736</v>
      </c>
      <c r="S62" s="36">
        <f t="shared" si="2"/>
        <v>46.489594960582394</v>
      </c>
      <c r="T62" s="36">
        <v>109.27</v>
      </c>
      <c r="U62" s="36">
        <v>113.73</v>
      </c>
      <c r="V62" s="36">
        <v>127.13</v>
      </c>
      <c r="W62" s="36">
        <v>99.09</v>
      </c>
    </row>
    <row r="63" spans="1:23" ht="13.5">
      <c r="A63" s="35" t="s">
        <v>63</v>
      </c>
      <c r="B63" s="35">
        <v>1007072</v>
      </c>
      <c r="C63" s="35">
        <v>2</v>
      </c>
      <c r="D63" s="34" t="s">
        <v>114</v>
      </c>
      <c r="E63" s="36">
        <v>27925178.28</v>
      </c>
      <c r="F63" s="36">
        <v>10535619.57</v>
      </c>
      <c r="G63" s="36">
        <v>6912872.71</v>
      </c>
      <c r="H63" s="36">
        <v>10476686</v>
      </c>
      <c r="I63" s="36">
        <v>27466225.73</v>
      </c>
      <c r="J63" s="36">
        <v>10082176.49</v>
      </c>
      <c r="K63" s="36">
        <v>6907363.24</v>
      </c>
      <c r="L63" s="36">
        <v>10476686</v>
      </c>
      <c r="M63" s="36">
        <f t="shared" si="1"/>
        <v>98.35649196077398</v>
      </c>
      <c r="N63" s="36">
        <f t="shared" si="1"/>
        <v>95.69609478600412</v>
      </c>
      <c r="O63" s="36">
        <f t="shared" si="1"/>
        <v>99.92030129540748</v>
      </c>
      <c r="P63" s="36">
        <f t="shared" si="1"/>
        <v>100</v>
      </c>
      <c r="Q63" s="36">
        <f t="shared" si="2"/>
        <v>36.70754252553796</v>
      </c>
      <c r="R63" s="36">
        <f t="shared" si="2"/>
        <v>25.148570858992937</v>
      </c>
      <c r="S63" s="36">
        <f t="shared" si="2"/>
        <v>38.1438866154691</v>
      </c>
      <c r="T63" s="36">
        <v>100.51</v>
      </c>
      <c r="U63" s="36">
        <v>97.78</v>
      </c>
      <c r="V63" s="36">
        <v>108.68</v>
      </c>
      <c r="W63" s="36">
        <v>98.29</v>
      </c>
    </row>
    <row r="64" spans="1:23" ht="13.5">
      <c r="A64" s="35" t="s">
        <v>63</v>
      </c>
      <c r="B64" s="35">
        <v>1007082</v>
      </c>
      <c r="C64" s="35">
        <v>2</v>
      </c>
      <c r="D64" s="34" t="s">
        <v>115</v>
      </c>
      <c r="E64" s="36">
        <v>20823770.23</v>
      </c>
      <c r="F64" s="36">
        <v>5027570.33</v>
      </c>
      <c r="G64" s="36">
        <v>6826146.9</v>
      </c>
      <c r="H64" s="36">
        <v>8970053</v>
      </c>
      <c r="I64" s="36">
        <v>20951551.13</v>
      </c>
      <c r="J64" s="36">
        <v>5208734.65</v>
      </c>
      <c r="K64" s="36">
        <v>6772763.48</v>
      </c>
      <c r="L64" s="36">
        <v>8970053</v>
      </c>
      <c r="M64" s="36">
        <f t="shared" si="1"/>
        <v>100.61362999393792</v>
      </c>
      <c r="N64" s="36">
        <f t="shared" si="1"/>
        <v>103.6034169212706</v>
      </c>
      <c r="O64" s="36">
        <f t="shared" si="1"/>
        <v>99.21795676562425</v>
      </c>
      <c r="P64" s="36">
        <f t="shared" si="1"/>
        <v>100</v>
      </c>
      <c r="Q64" s="36">
        <f t="shared" si="2"/>
        <v>24.860854538553685</v>
      </c>
      <c r="R64" s="36">
        <f t="shared" si="2"/>
        <v>32.32583324249559</v>
      </c>
      <c r="S64" s="36">
        <f t="shared" si="2"/>
        <v>42.813312218950735</v>
      </c>
      <c r="T64" s="36">
        <v>112.65</v>
      </c>
      <c r="U64" s="36">
        <v>110.51</v>
      </c>
      <c r="V64" s="36">
        <v>130.87</v>
      </c>
      <c r="W64" s="36">
        <v>102.99</v>
      </c>
    </row>
    <row r="65" spans="1:23" ht="13.5">
      <c r="A65" s="35" t="s">
        <v>63</v>
      </c>
      <c r="B65" s="35">
        <v>1008011</v>
      </c>
      <c r="C65" s="35">
        <v>1</v>
      </c>
      <c r="D65" s="34" t="s">
        <v>116</v>
      </c>
      <c r="E65" s="36">
        <v>50614183.14</v>
      </c>
      <c r="F65" s="36">
        <v>35967934.73</v>
      </c>
      <c r="G65" s="36">
        <v>7050206.41</v>
      </c>
      <c r="H65" s="36">
        <v>7596042</v>
      </c>
      <c r="I65" s="36">
        <v>49805676.68</v>
      </c>
      <c r="J65" s="36">
        <v>35152361.92</v>
      </c>
      <c r="K65" s="36">
        <v>7057272.76</v>
      </c>
      <c r="L65" s="36">
        <v>7596042</v>
      </c>
      <c r="M65" s="36">
        <f t="shared" si="1"/>
        <v>98.40260889370938</v>
      </c>
      <c r="N65" s="36">
        <f t="shared" si="1"/>
        <v>97.73250030583561</v>
      </c>
      <c r="O65" s="36">
        <f t="shared" si="1"/>
        <v>100.10022898038811</v>
      </c>
      <c r="P65" s="36">
        <f t="shared" si="1"/>
        <v>100</v>
      </c>
      <c r="Q65" s="36">
        <f t="shared" si="2"/>
        <v>70.57902685642219</v>
      </c>
      <c r="R65" s="36">
        <f t="shared" si="2"/>
        <v>14.16961525358398</v>
      </c>
      <c r="S65" s="36">
        <f t="shared" si="2"/>
        <v>15.251357889993836</v>
      </c>
      <c r="T65" s="36">
        <v>105.3</v>
      </c>
      <c r="U65" s="36">
        <v>104.89</v>
      </c>
      <c r="V65" s="36">
        <v>108.52</v>
      </c>
      <c r="W65" s="36">
        <v>104.32</v>
      </c>
    </row>
    <row r="66" spans="1:23" ht="13.5">
      <c r="A66" s="35" t="s">
        <v>63</v>
      </c>
      <c r="B66" s="35">
        <v>1008021</v>
      </c>
      <c r="C66" s="35">
        <v>1</v>
      </c>
      <c r="D66" s="34" t="s">
        <v>117</v>
      </c>
      <c r="E66" s="36">
        <v>189135752.78</v>
      </c>
      <c r="F66" s="36">
        <v>127039528.4</v>
      </c>
      <c r="G66" s="36">
        <v>28562687.38</v>
      </c>
      <c r="H66" s="36">
        <v>33533537</v>
      </c>
      <c r="I66" s="36">
        <v>187156295</v>
      </c>
      <c r="J66" s="36">
        <v>125161058.17</v>
      </c>
      <c r="K66" s="36">
        <v>28461699.83</v>
      </c>
      <c r="L66" s="36">
        <v>33533537</v>
      </c>
      <c r="M66" s="36">
        <f t="shared" si="1"/>
        <v>98.95341956721293</v>
      </c>
      <c r="N66" s="36">
        <f t="shared" si="1"/>
        <v>98.52134980847426</v>
      </c>
      <c r="O66" s="36">
        <f t="shared" si="1"/>
        <v>99.6464354048467</v>
      </c>
      <c r="P66" s="36">
        <f t="shared" si="1"/>
        <v>100</v>
      </c>
      <c r="Q66" s="36">
        <f t="shared" si="2"/>
        <v>66.87515275401236</v>
      </c>
      <c r="R66" s="36">
        <f t="shared" si="2"/>
        <v>15.207449917727853</v>
      </c>
      <c r="S66" s="36">
        <f t="shared" si="2"/>
        <v>17.917397328259785</v>
      </c>
      <c r="T66" s="36">
        <v>103.67</v>
      </c>
      <c r="U66" s="36">
        <v>104.13</v>
      </c>
      <c r="V66" s="36">
        <v>102.97</v>
      </c>
      <c r="W66" s="36">
        <v>102.55</v>
      </c>
    </row>
    <row r="67" spans="1:23" ht="13.5">
      <c r="A67" s="35" t="s">
        <v>63</v>
      </c>
      <c r="B67" s="35">
        <v>1008032</v>
      </c>
      <c r="C67" s="35">
        <v>2</v>
      </c>
      <c r="D67" s="34" t="s">
        <v>118</v>
      </c>
      <c r="E67" s="36">
        <v>15034278.61</v>
      </c>
      <c r="F67" s="36">
        <v>6041476</v>
      </c>
      <c r="G67" s="36">
        <v>4068311.61</v>
      </c>
      <c r="H67" s="36">
        <v>4924491</v>
      </c>
      <c r="I67" s="36">
        <v>14969244.09</v>
      </c>
      <c r="J67" s="36">
        <v>6059189.31</v>
      </c>
      <c r="K67" s="36">
        <v>3985563.78</v>
      </c>
      <c r="L67" s="36">
        <v>4924491</v>
      </c>
      <c r="M67" s="36">
        <f t="shared" si="1"/>
        <v>99.56742507115212</v>
      </c>
      <c r="N67" s="36">
        <f t="shared" si="1"/>
        <v>100.29319507352177</v>
      </c>
      <c r="O67" s="36">
        <f t="shared" si="1"/>
        <v>97.96604002022352</v>
      </c>
      <c r="P67" s="36">
        <f t="shared" si="1"/>
        <v>100</v>
      </c>
      <c r="Q67" s="36">
        <f t="shared" si="2"/>
        <v>40.477590408508064</v>
      </c>
      <c r="R67" s="36">
        <f t="shared" si="2"/>
        <v>26.625016975055548</v>
      </c>
      <c r="S67" s="36">
        <f t="shared" si="2"/>
        <v>32.89739261643639</v>
      </c>
      <c r="T67" s="36">
        <v>116.65</v>
      </c>
      <c r="U67" s="36">
        <v>117.25</v>
      </c>
      <c r="V67" s="36">
        <v>130.93</v>
      </c>
      <c r="W67" s="36">
        <v>106.58</v>
      </c>
    </row>
    <row r="68" spans="1:23" ht="13.5">
      <c r="A68" s="35" t="s">
        <v>63</v>
      </c>
      <c r="B68" s="35">
        <v>1008042</v>
      </c>
      <c r="C68" s="35">
        <v>2</v>
      </c>
      <c r="D68" s="34" t="s">
        <v>119</v>
      </c>
      <c r="E68" s="36">
        <v>22594891.39</v>
      </c>
      <c r="F68" s="36">
        <v>13368501.86</v>
      </c>
      <c r="G68" s="36">
        <v>3210653.53</v>
      </c>
      <c r="H68" s="36">
        <v>6015736</v>
      </c>
      <c r="I68" s="36">
        <v>23053622.92</v>
      </c>
      <c r="J68" s="36">
        <v>13831252.35</v>
      </c>
      <c r="K68" s="36">
        <v>3206634.57</v>
      </c>
      <c r="L68" s="36">
        <v>6015736</v>
      </c>
      <c r="M68" s="36">
        <f t="shared" si="1"/>
        <v>102.0302444569529</v>
      </c>
      <c r="N68" s="36">
        <f t="shared" si="1"/>
        <v>103.46149848985398</v>
      </c>
      <c r="O68" s="36">
        <f t="shared" si="1"/>
        <v>99.87482423866521</v>
      </c>
      <c r="P68" s="36">
        <f t="shared" si="1"/>
        <v>100</v>
      </c>
      <c r="Q68" s="36">
        <f t="shared" si="2"/>
        <v>59.99600322255986</v>
      </c>
      <c r="R68" s="36">
        <f t="shared" si="2"/>
        <v>13.909460483185518</v>
      </c>
      <c r="S68" s="36">
        <f t="shared" si="2"/>
        <v>26.09453629425461</v>
      </c>
      <c r="T68" s="36">
        <v>97.52</v>
      </c>
      <c r="U68" s="36">
        <v>96.06</v>
      </c>
      <c r="V68" s="36">
        <v>92.37</v>
      </c>
      <c r="W68" s="36">
        <v>104.28</v>
      </c>
    </row>
    <row r="69" spans="1:23" ht="13.5">
      <c r="A69" s="35" t="s">
        <v>63</v>
      </c>
      <c r="B69" s="35">
        <v>1008052</v>
      </c>
      <c r="C69" s="35">
        <v>2</v>
      </c>
      <c r="D69" s="34" t="s">
        <v>120</v>
      </c>
      <c r="E69" s="36">
        <v>29797690.85</v>
      </c>
      <c r="F69" s="36">
        <v>20150319.98</v>
      </c>
      <c r="G69" s="36">
        <v>3356233.87</v>
      </c>
      <c r="H69" s="36">
        <v>6291137</v>
      </c>
      <c r="I69" s="36">
        <v>30556882.79</v>
      </c>
      <c r="J69" s="36">
        <v>20990378.92</v>
      </c>
      <c r="K69" s="36">
        <v>3275366.87</v>
      </c>
      <c r="L69" s="36">
        <v>6291137</v>
      </c>
      <c r="M69" s="36">
        <f t="shared" si="1"/>
        <v>102.54782138596488</v>
      </c>
      <c r="N69" s="36">
        <f t="shared" si="1"/>
        <v>104.168960794835</v>
      </c>
      <c r="O69" s="36">
        <f t="shared" si="1"/>
        <v>97.59054335507317</v>
      </c>
      <c r="P69" s="36">
        <f t="shared" si="1"/>
        <v>100</v>
      </c>
      <c r="Q69" s="36">
        <f t="shared" si="2"/>
        <v>68.69280176336993</v>
      </c>
      <c r="R69" s="36">
        <f t="shared" si="2"/>
        <v>10.718916888577038</v>
      </c>
      <c r="S69" s="36">
        <f t="shared" si="2"/>
        <v>20.58828134805304</v>
      </c>
      <c r="T69" s="36">
        <v>110.47</v>
      </c>
      <c r="U69" s="36">
        <v>110.39</v>
      </c>
      <c r="V69" s="36">
        <v>117.9</v>
      </c>
      <c r="W69" s="36">
        <v>107.22</v>
      </c>
    </row>
    <row r="70" spans="1:23" ht="13.5">
      <c r="A70" s="35" t="s">
        <v>63</v>
      </c>
      <c r="B70" s="35">
        <v>1008062</v>
      </c>
      <c r="C70" s="35">
        <v>2</v>
      </c>
      <c r="D70" s="34" t="s">
        <v>121</v>
      </c>
      <c r="E70" s="36">
        <v>26573580.58</v>
      </c>
      <c r="F70" s="36">
        <v>12624514.52</v>
      </c>
      <c r="G70" s="36">
        <v>6877968.06</v>
      </c>
      <c r="H70" s="36">
        <v>7071098</v>
      </c>
      <c r="I70" s="36">
        <v>26549929.36</v>
      </c>
      <c r="J70" s="36">
        <v>12749351.81</v>
      </c>
      <c r="K70" s="36">
        <v>6729479.55</v>
      </c>
      <c r="L70" s="36">
        <v>7071098</v>
      </c>
      <c r="M70" s="36">
        <f t="shared" si="1"/>
        <v>99.91099724055329</v>
      </c>
      <c r="N70" s="36">
        <f t="shared" si="1"/>
        <v>100.98884824285506</v>
      </c>
      <c r="O70" s="36">
        <f t="shared" si="1"/>
        <v>97.84109916323165</v>
      </c>
      <c r="P70" s="36">
        <f t="shared" si="1"/>
        <v>100</v>
      </c>
      <c r="Q70" s="36">
        <f t="shared" si="2"/>
        <v>48.02028524116571</v>
      </c>
      <c r="R70" s="36">
        <f t="shared" si="2"/>
        <v>25.346506420987332</v>
      </c>
      <c r="S70" s="36">
        <f t="shared" si="2"/>
        <v>26.63320833784697</v>
      </c>
      <c r="T70" s="36">
        <v>95.31</v>
      </c>
      <c r="U70" s="36">
        <v>74.84</v>
      </c>
      <c r="V70" s="36">
        <v>163.15</v>
      </c>
      <c r="W70" s="36">
        <v>105.6</v>
      </c>
    </row>
    <row r="71" spans="1:23" ht="13.5">
      <c r="A71" s="35" t="s">
        <v>63</v>
      </c>
      <c r="B71" s="35">
        <v>1008072</v>
      </c>
      <c r="C71" s="35">
        <v>2</v>
      </c>
      <c r="D71" s="34" t="s">
        <v>117</v>
      </c>
      <c r="E71" s="36">
        <v>32560159.45</v>
      </c>
      <c r="F71" s="36">
        <v>20452605.48</v>
      </c>
      <c r="G71" s="36">
        <v>5838057.97</v>
      </c>
      <c r="H71" s="36">
        <v>6269496</v>
      </c>
      <c r="I71" s="36">
        <v>33104899.57</v>
      </c>
      <c r="J71" s="36">
        <v>21037936.6</v>
      </c>
      <c r="K71" s="36">
        <v>5797466.97</v>
      </c>
      <c r="L71" s="36">
        <v>6269496</v>
      </c>
      <c r="M71" s="36">
        <f t="shared" si="1"/>
        <v>101.67302657358455</v>
      </c>
      <c r="N71" s="36">
        <f t="shared" si="1"/>
        <v>102.86189023971728</v>
      </c>
      <c r="O71" s="36">
        <f t="shared" si="1"/>
        <v>99.30471742129686</v>
      </c>
      <c r="P71" s="36">
        <f t="shared" si="1"/>
        <v>100</v>
      </c>
      <c r="Q71" s="36">
        <f t="shared" si="2"/>
        <v>63.54931406910171</v>
      </c>
      <c r="R71" s="36">
        <f t="shared" si="2"/>
        <v>17.512413707044512</v>
      </c>
      <c r="S71" s="36">
        <f t="shared" si="2"/>
        <v>18.93827222385378</v>
      </c>
      <c r="T71" s="36">
        <v>110.8</v>
      </c>
      <c r="U71" s="36">
        <v>105.83</v>
      </c>
      <c r="V71" s="36">
        <v>139.98</v>
      </c>
      <c r="W71" s="36">
        <v>107.05</v>
      </c>
    </row>
    <row r="72" spans="1:23" ht="13.5">
      <c r="A72" s="35" t="s">
        <v>63</v>
      </c>
      <c r="B72" s="35">
        <v>1009013</v>
      </c>
      <c r="C72" s="35">
        <v>3</v>
      </c>
      <c r="D72" s="34" t="s">
        <v>122</v>
      </c>
      <c r="E72" s="36">
        <v>41958291.81</v>
      </c>
      <c r="F72" s="36">
        <v>27052566.42</v>
      </c>
      <c r="G72" s="36">
        <v>5801898.39</v>
      </c>
      <c r="H72" s="36">
        <v>9103827</v>
      </c>
      <c r="I72" s="36">
        <v>42308282.78</v>
      </c>
      <c r="J72" s="36">
        <v>27548533.43</v>
      </c>
      <c r="K72" s="36">
        <v>5655922.35</v>
      </c>
      <c r="L72" s="36">
        <v>9103827</v>
      </c>
      <c r="M72" s="36">
        <f t="shared" si="1"/>
        <v>100.83414017802457</v>
      </c>
      <c r="N72" s="36">
        <f t="shared" si="1"/>
        <v>101.83334550334318</v>
      </c>
      <c r="O72" s="36">
        <f t="shared" si="1"/>
        <v>97.48399523418747</v>
      </c>
      <c r="P72" s="36">
        <f t="shared" si="1"/>
        <v>100</v>
      </c>
      <c r="Q72" s="36">
        <f t="shared" si="2"/>
        <v>65.11380661146275</v>
      </c>
      <c r="R72" s="36">
        <f t="shared" si="2"/>
        <v>13.368357159307045</v>
      </c>
      <c r="S72" s="36">
        <f t="shared" si="2"/>
        <v>21.517836229230195</v>
      </c>
      <c r="T72" s="36">
        <v>106.55</v>
      </c>
      <c r="U72" s="36">
        <v>109.1</v>
      </c>
      <c r="V72" s="36">
        <v>99.13</v>
      </c>
      <c r="W72" s="36">
        <v>104.01</v>
      </c>
    </row>
    <row r="73" spans="1:23" ht="13.5">
      <c r="A73" s="35" t="s">
        <v>63</v>
      </c>
      <c r="B73" s="35">
        <v>1009022</v>
      </c>
      <c r="C73" s="35">
        <v>2</v>
      </c>
      <c r="D73" s="34" t="s">
        <v>123</v>
      </c>
      <c r="E73" s="36">
        <v>17517099.44</v>
      </c>
      <c r="F73" s="36">
        <v>5652047</v>
      </c>
      <c r="G73" s="36">
        <v>6004436.44</v>
      </c>
      <c r="H73" s="36">
        <v>5860616</v>
      </c>
      <c r="I73" s="36">
        <v>17400401.15</v>
      </c>
      <c r="J73" s="36">
        <v>6084959.43</v>
      </c>
      <c r="K73" s="36">
        <v>5454825.72</v>
      </c>
      <c r="L73" s="36">
        <v>5860616</v>
      </c>
      <c r="M73" s="36">
        <f t="shared" si="1"/>
        <v>99.33380357632997</v>
      </c>
      <c r="N73" s="36">
        <f t="shared" si="1"/>
        <v>107.65939189819191</v>
      </c>
      <c r="O73" s="36">
        <f t="shared" si="1"/>
        <v>90.84658942613437</v>
      </c>
      <c r="P73" s="36">
        <f aca="true" t="shared" si="3" ref="P73:P136">+IF(H73&lt;&gt;0,L73/H73*100,0)</f>
        <v>100</v>
      </c>
      <c r="Q73" s="36">
        <f t="shared" si="2"/>
        <v>34.970224982428064</v>
      </c>
      <c r="R73" s="36">
        <f t="shared" si="2"/>
        <v>31.34885036831464</v>
      </c>
      <c r="S73" s="36">
        <f t="shared" si="2"/>
        <v>33.6809246492573</v>
      </c>
      <c r="T73" s="36">
        <v>128.18</v>
      </c>
      <c r="U73" s="36">
        <v>152.76</v>
      </c>
      <c r="V73" s="36">
        <v>130.84</v>
      </c>
      <c r="W73" s="36">
        <v>108.09</v>
      </c>
    </row>
    <row r="74" spans="1:23" ht="13.5">
      <c r="A74" s="35" t="s">
        <v>63</v>
      </c>
      <c r="B74" s="35">
        <v>1009032</v>
      </c>
      <c r="C74" s="35">
        <v>2</v>
      </c>
      <c r="D74" s="34" t="s">
        <v>124</v>
      </c>
      <c r="E74" s="36">
        <v>16010663.35</v>
      </c>
      <c r="F74" s="36">
        <v>5284074</v>
      </c>
      <c r="G74" s="36">
        <v>4343569.35</v>
      </c>
      <c r="H74" s="36">
        <v>6383020</v>
      </c>
      <c r="I74" s="36">
        <v>15299175.16</v>
      </c>
      <c r="J74" s="36">
        <v>4838528.5</v>
      </c>
      <c r="K74" s="36">
        <v>4077626.66</v>
      </c>
      <c r="L74" s="36">
        <v>6383020</v>
      </c>
      <c r="M74" s="36">
        <f aca="true" t="shared" si="4" ref="M74:P137">+IF(E74&lt;&gt;0,I74/E74*100,0)</f>
        <v>95.55616045102842</v>
      </c>
      <c r="N74" s="36">
        <f t="shared" si="4"/>
        <v>91.56814420085713</v>
      </c>
      <c r="O74" s="36">
        <f t="shared" si="4"/>
        <v>93.87732372685613</v>
      </c>
      <c r="P74" s="36">
        <f t="shared" si="3"/>
        <v>100</v>
      </c>
      <c r="Q74" s="36">
        <f aca="true" t="shared" si="5" ref="Q74:S137">+IF($I74&lt;&gt;0,J74/$I74*100,0)</f>
        <v>31.62607427785015</v>
      </c>
      <c r="R74" s="36">
        <f t="shared" si="5"/>
        <v>26.652591511345243</v>
      </c>
      <c r="S74" s="36">
        <f t="shared" si="5"/>
        <v>41.721334210804606</v>
      </c>
      <c r="T74" s="36">
        <v>115.42</v>
      </c>
      <c r="U74" s="36">
        <v>111.67</v>
      </c>
      <c r="V74" s="36">
        <v>156.45</v>
      </c>
      <c r="W74" s="36">
        <v>101.06</v>
      </c>
    </row>
    <row r="75" spans="1:23" ht="13.5">
      <c r="A75" s="35" t="s">
        <v>63</v>
      </c>
      <c r="B75" s="35">
        <v>1009043</v>
      </c>
      <c r="C75" s="35">
        <v>3</v>
      </c>
      <c r="D75" s="34" t="s">
        <v>125</v>
      </c>
      <c r="E75" s="36">
        <v>32706278.96</v>
      </c>
      <c r="F75" s="36">
        <v>17632389.22</v>
      </c>
      <c r="G75" s="36">
        <v>5639529.74</v>
      </c>
      <c r="H75" s="36">
        <v>9434360</v>
      </c>
      <c r="I75" s="36">
        <v>31871781.38</v>
      </c>
      <c r="J75" s="36">
        <v>16960685.31</v>
      </c>
      <c r="K75" s="36">
        <v>5476736.07</v>
      </c>
      <c r="L75" s="36">
        <v>9434360</v>
      </c>
      <c r="M75" s="36">
        <f t="shared" si="4"/>
        <v>97.44850956288668</v>
      </c>
      <c r="N75" s="36">
        <f t="shared" si="4"/>
        <v>96.19051110079793</v>
      </c>
      <c r="O75" s="36">
        <f t="shared" si="4"/>
        <v>97.11334672383516</v>
      </c>
      <c r="P75" s="36">
        <f t="shared" si="3"/>
        <v>100</v>
      </c>
      <c r="Q75" s="36">
        <f t="shared" si="5"/>
        <v>53.2153666209667</v>
      </c>
      <c r="R75" s="36">
        <f t="shared" si="5"/>
        <v>17.183652224210885</v>
      </c>
      <c r="S75" s="36">
        <f t="shared" si="5"/>
        <v>29.60098115482242</v>
      </c>
      <c r="T75" s="36">
        <v>101.28</v>
      </c>
      <c r="U75" s="36">
        <v>100.67</v>
      </c>
      <c r="V75" s="36">
        <v>101.37</v>
      </c>
      <c r="W75" s="36">
        <v>102.35</v>
      </c>
    </row>
    <row r="76" spans="1:23" ht="13.5">
      <c r="A76" s="35" t="s">
        <v>63</v>
      </c>
      <c r="B76" s="35">
        <v>1009052</v>
      </c>
      <c r="C76" s="35">
        <v>2</v>
      </c>
      <c r="D76" s="34" t="s">
        <v>126</v>
      </c>
      <c r="E76" s="36">
        <v>50775958.71</v>
      </c>
      <c r="F76" s="36">
        <v>38435278.5</v>
      </c>
      <c r="G76" s="36">
        <v>8171693.21</v>
      </c>
      <c r="H76" s="36">
        <v>4168987</v>
      </c>
      <c r="I76" s="36">
        <v>49348624.63</v>
      </c>
      <c r="J76" s="36">
        <v>38915821.55</v>
      </c>
      <c r="K76" s="36">
        <v>5835746.08</v>
      </c>
      <c r="L76" s="36">
        <v>4597057</v>
      </c>
      <c r="M76" s="36">
        <f t="shared" si="4"/>
        <v>97.1889569074372</v>
      </c>
      <c r="N76" s="36">
        <f t="shared" si="4"/>
        <v>101.25026556006351</v>
      </c>
      <c r="O76" s="36">
        <f t="shared" si="4"/>
        <v>71.41416019948699</v>
      </c>
      <c r="P76" s="36">
        <f t="shared" si="3"/>
        <v>110.26796197733407</v>
      </c>
      <c r="Q76" s="36">
        <f t="shared" si="5"/>
        <v>78.85897903290764</v>
      </c>
      <c r="R76" s="36">
        <f t="shared" si="5"/>
        <v>11.825549594856053</v>
      </c>
      <c r="S76" s="36">
        <f t="shared" si="5"/>
        <v>9.315471372236296</v>
      </c>
      <c r="T76" s="36">
        <v>112.05</v>
      </c>
      <c r="U76" s="36">
        <v>111.45</v>
      </c>
      <c r="V76" s="36">
        <v>123.75</v>
      </c>
      <c r="W76" s="36">
        <v>104.28</v>
      </c>
    </row>
    <row r="77" spans="1:23" ht="13.5">
      <c r="A77" s="35" t="s">
        <v>63</v>
      </c>
      <c r="B77" s="35">
        <v>1009062</v>
      </c>
      <c r="C77" s="35">
        <v>2</v>
      </c>
      <c r="D77" s="34" t="s">
        <v>127</v>
      </c>
      <c r="E77" s="36">
        <v>15670059.7</v>
      </c>
      <c r="F77" s="36">
        <v>4306480.52</v>
      </c>
      <c r="G77" s="36">
        <v>3503747.18</v>
      </c>
      <c r="H77" s="36">
        <v>7859832</v>
      </c>
      <c r="I77" s="36">
        <v>15647579.55</v>
      </c>
      <c r="J77" s="36">
        <v>4376431.45</v>
      </c>
      <c r="K77" s="36">
        <v>3411316.1</v>
      </c>
      <c r="L77" s="36">
        <v>7859832</v>
      </c>
      <c r="M77" s="36">
        <f t="shared" si="4"/>
        <v>99.8565407507669</v>
      </c>
      <c r="N77" s="36">
        <f t="shared" si="4"/>
        <v>101.62431780836201</v>
      </c>
      <c r="O77" s="36">
        <f t="shared" si="4"/>
        <v>97.36193637121957</v>
      </c>
      <c r="P77" s="36">
        <f t="shared" si="3"/>
        <v>100</v>
      </c>
      <c r="Q77" s="36">
        <f t="shared" si="5"/>
        <v>27.96874389432326</v>
      </c>
      <c r="R77" s="36">
        <f t="shared" si="5"/>
        <v>21.800918724199743</v>
      </c>
      <c r="S77" s="36">
        <f t="shared" si="5"/>
        <v>50.230337381477</v>
      </c>
      <c r="T77" s="36">
        <v>110.74</v>
      </c>
      <c r="U77" s="36">
        <v>112.74</v>
      </c>
      <c r="V77" s="36">
        <v>123.03</v>
      </c>
      <c r="W77" s="36">
        <v>105.14</v>
      </c>
    </row>
    <row r="78" spans="1:23" ht="13.5">
      <c r="A78" s="35" t="s">
        <v>63</v>
      </c>
      <c r="B78" s="35">
        <v>1009072</v>
      </c>
      <c r="C78" s="35">
        <v>2</v>
      </c>
      <c r="D78" s="34" t="s">
        <v>128</v>
      </c>
      <c r="E78" s="36">
        <v>18565503.35</v>
      </c>
      <c r="F78" s="36">
        <v>8694573.21</v>
      </c>
      <c r="G78" s="36">
        <v>3572734.14</v>
      </c>
      <c r="H78" s="36">
        <v>6298196</v>
      </c>
      <c r="I78" s="36">
        <v>18286332.9</v>
      </c>
      <c r="J78" s="36">
        <v>8709536.44</v>
      </c>
      <c r="K78" s="36">
        <v>3278600.46</v>
      </c>
      <c r="L78" s="36">
        <v>6298196</v>
      </c>
      <c r="M78" s="36">
        <f t="shared" si="4"/>
        <v>98.49629474225915</v>
      </c>
      <c r="N78" s="36">
        <f t="shared" si="4"/>
        <v>100.17209849912805</v>
      </c>
      <c r="O78" s="36">
        <f t="shared" si="4"/>
        <v>91.76726651146788</v>
      </c>
      <c r="P78" s="36">
        <f t="shared" si="3"/>
        <v>100</v>
      </c>
      <c r="Q78" s="36">
        <f t="shared" si="5"/>
        <v>47.628666106149694</v>
      </c>
      <c r="R78" s="36">
        <f t="shared" si="5"/>
        <v>17.929239711041244</v>
      </c>
      <c r="S78" s="36">
        <f t="shared" si="5"/>
        <v>34.44209418280907</v>
      </c>
      <c r="T78" s="36">
        <v>142.03</v>
      </c>
      <c r="U78" s="36">
        <v>210.56</v>
      </c>
      <c r="V78" s="36">
        <v>132.42</v>
      </c>
      <c r="W78" s="36">
        <v>100.56</v>
      </c>
    </row>
    <row r="79" spans="1:23" ht="13.5">
      <c r="A79" s="35" t="s">
        <v>63</v>
      </c>
      <c r="B79" s="35">
        <v>1009082</v>
      </c>
      <c r="C79" s="35">
        <v>2</v>
      </c>
      <c r="D79" s="34" t="s">
        <v>129</v>
      </c>
      <c r="E79" s="36">
        <v>30940240.72</v>
      </c>
      <c r="F79" s="36">
        <v>22242309.41</v>
      </c>
      <c r="G79" s="36">
        <v>5252806.31</v>
      </c>
      <c r="H79" s="36">
        <v>3445125</v>
      </c>
      <c r="I79" s="36">
        <v>29301645.32</v>
      </c>
      <c r="J79" s="36">
        <v>21824664.46</v>
      </c>
      <c r="K79" s="36">
        <v>4031855.86</v>
      </c>
      <c r="L79" s="36">
        <v>3445125</v>
      </c>
      <c r="M79" s="36">
        <f t="shared" si="4"/>
        <v>94.70399918724355</v>
      </c>
      <c r="N79" s="36">
        <f t="shared" si="4"/>
        <v>98.12229502655768</v>
      </c>
      <c r="O79" s="36">
        <f t="shared" si="4"/>
        <v>76.75622556888074</v>
      </c>
      <c r="P79" s="36">
        <f t="shared" si="3"/>
        <v>100</v>
      </c>
      <c r="Q79" s="36">
        <f t="shared" si="5"/>
        <v>74.4827268969209</v>
      </c>
      <c r="R79" s="36">
        <f t="shared" si="5"/>
        <v>13.759827531759914</v>
      </c>
      <c r="S79" s="36">
        <f t="shared" si="5"/>
        <v>11.7574455713192</v>
      </c>
      <c r="T79" s="36">
        <v>124.36</v>
      </c>
      <c r="U79" s="36">
        <v>132.08</v>
      </c>
      <c r="V79" s="36">
        <v>106.4</v>
      </c>
      <c r="W79" s="36">
        <v>106.02</v>
      </c>
    </row>
    <row r="80" spans="1:23" ht="13.5">
      <c r="A80" s="35" t="s">
        <v>63</v>
      </c>
      <c r="B80" s="35">
        <v>1010012</v>
      </c>
      <c r="C80" s="35">
        <v>2</v>
      </c>
      <c r="D80" s="34" t="s">
        <v>130</v>
      </c>
      <c r="E80" s="36">
        <v>17753448.38</v>
      </c>
      <c r="F80" s="36">
        <v>3784275.17</v>
      </c>
      <c r="G80" s="36">
        <v>6365878.21</v>
      </c>
      <c r="H80" s="36">
        <v>7603295</v>
      </c>
      <c r="I80" s="36">
        <v>17777504.83</v>
      </c>
      <c r="J80" s="36">
        <v>3832158.89</v>
      </c>
      <c r="K80" s="36">
        <v>6342050.94</v>
      </c>
      <c r="L80" s="36">
        <v>7603295</v>
      </c>
      <c r="M80" s="36">
        <f t="shared" si="4"/>
        <v>100.13550297094451</v>
      </c>
      <c r="N80" s="36">
        <f t="shared" si="4"/>
        <v>101.26533398996986</v>
      </c>
      <c r="O80" s="36">
        <f t="shared" si="4"/>
        <v>99.62570333245506</v>
      </c>
      <c r="P80" s="36">
        <f t="shared" si="3"/>
        <v>100</v>
      </c>
      <c r="Q80" s="36">
        <f t="shared" si="5"/>
        <v>21.556224715704385</v>
      </c>
      <c r="R80" s="36">
        <f t="shared" si="5"/>
        <v>35.67458426054046</v>
      </c>
      <c r="S80" s="36">
        <f t="shared" si="5"/>
        <v>42.76919102375516</v>
      </c>
      <c r="T80" s="36">
        <v>123.23</v>
      </c>
      <c r="U80" s="36">
        <v>128.36</v>
      </c>
      <c r="V80" s="36">
        <v>151.72</v>
      </c>
      <c r="W80" s="36">
        <v>104.73</v>
      </c>
    </row>
    <row r="81" spans="1:23" ht="13.5">
      <c r="A81" s="35" t="s">
        <v>63</v>
      </c>
      <c r="B81" s="35">
        <v>1010022</v>
      </c>
      <c r="C81" s="35">
        <v>2</v>
      </c>
      <c r="D81" s="34" t="s">
        <v>131</v>
      </c>
      <c r="E81" s="36">
        <v>12982959.78</v>
      </c>
      <c r="F81" s="36">
        <v>5428602.76</v>
      </c>
      <c r="G81" s="36">
        <v>2438470.02</v>
      </c>
      <c r="H81" s="36">
        <v>5115887</v>
      </c>
      <c r="I81" s="36">
        <v>13390019.06</v>
      </c>
      <c r="J81" s="36">
        <v>5733594.09</v>
      </c>
      <c r="K81" s="36">
        <v>2540537.97</v>
      </c>
      <c r="L81" s="36">
        <v>5115887</v>
      </c>
      <c r="M81" s="36">
        <f t="shared" si="4"/>
        <v>103.13533498445453</v>
      </c>
      <c r="N81" s="36">
        <f t="shared" si="4"/>
        <v>105.61822891605352</v>
      </c>
      <c r="O81" s="36">
        <f t="shared" si="4"/>
        <v>104.18573733377292</v>
      </c>
      <c r="P81" s="36">
        <f t="shared" si="3"/>
        <v>100</v>
      </c>
      <c r="Q81" s="36">
        <f t="shared" si="5"/>
        <v>42.819909847088745</v>
      </c>
      <c r="R81" s="36">
        <f t="shared" si="5"/>
        <v>18.973370826553552</v>
      </c>
      <c r="S81" s="36">
        <f t="shared" si="5"/>
        <v>38.2067193263577</v>
      </c>
      <c r="T81" s="36">
        <v>103.55</v>
      </c>
      <c r="U81" s="36">
        <v>103.94</v>
      </c>
      <c r="V81" s="36">
        <v>114.68</v>
      </c>
      <c r="W81" s="36">
        <v>98.39</v>
      </c>
    </row>
    <row r="82" spans="1:23" ht="13.5">
      <c r="A82" s="35" t="s">
        <v>63</v>
      </c>
      <c r="B82" s="35">
        <v>1010032</v>
      </c>
      <c r="C82" s="35">
        <v>2</v>
      </c>
      <c r="D82" s="34" t="s">
        <v>132</v>
      </c>
      <c r="E82" s="36">
        <v>26379483.17</v>
      </c>
      <c r="F82" s="36">
        <v>10569559.56</v>
      </c>
      <c r="G82" s="36">
        <v>4602851.61</v>
      </c>
      <c r="H82" s="36">
        <v>11207072</v>
      </c>
      <c r="I82" s="36">
        <v>26389360.58</v>
      </c>
      <c r="J82" s="36">
        <v>10606399</v>
      </c>
      <c r="K82" s="36">
        <v>4575889.58</v>
      </c>
      <c r="L82" s="36">
        <v>11207072</v>
      </c>
      <c r="M82" s="36">
        <f t="shared" si="4"/>
        <v>100.03744353115769</v>
      </c>
      <c r="N82" s="36">
        <f t="shared" si="4"/>
        <v>100.34854281099297</v>
      </c>
      <c r="O82" s="36">
        <f t="shared" si="4"/>
        <v>99.41423203951604</v>
      </c>
      <c r="P82" s="36">
        <f t="shared" si="3"/>
        <v>100</v>
      </c>
      <c r="Q82" s="36">
        <f t="shared" si="5"/>
        <v>40.19195147925786</v>
      </c>
      <c r="R82" s="36">
        <f t="shared" si="5"/>
        <v>17.339903201246873</v>
      </c>
      <c r="S82" s="36">
        <f t="shared" si="5"/>
        <v>42.46814531949528</v>
      </c>
      <c r="T82" s="36">
        <v>101.48</v>
      </c>
      <c r="U82" s="36">
        <v>101.15</v>
      </c>
      <c r="V82" s="36">
        <v>98.72</v>
      </c>
      <c r="W82" s="36">
        <v>102.97</v>
      </c>
    </row>
    <row r="83" spans="1:23" ht="13.5">
      <c r="A83" s="35" t="s">
        <v>63</v>
      </c>
      <c r="B83" s="35">
        <v>1010042</v>
      </c>
      <c r="C83" s="35">
        <v>2</v>
      </c>
      <c r="D83" s="34" t="s">
        <v>133</v>
      </c>
      <c r="E83" s="36">
        <v>20423591</v>
      </c>
      <c r="F83" s="36">
        <v>9894369.83</v>
      </c>
      <c r="G83" s="36">
        <v>4259285.17</v>
      </c>
      <c r="H83" s="36">
        <v>6269936</v>
      </c>
      <c r="I83" s="36">
        <v>20200851.19</v>
      </c>
      <c r="J83" s="36">
        <v>9703754.48</v>
      </c>
      <c r="K83" s="36">
        <v>4227160.71</v>
      </c>
      <c r="L83" s="36">
        <v>6269936</v>
      </c>
      <c r="M83" s="36">
        <f t="shared" si="4"/>
        <v>98.90939938035383</v>
      </c>
      <c r="N83" s="36">
        <f t="shared" si="4"/>
        <v>98.07349681409676</v>
      </c>
      <c r="O83" s="36">
        <f t="shared" si="4"/>
        <v>99.24577813605282</v>
      </c>
      <c r="P83" s="36">
        <f t="shared" si="3"/>
        <v>100</v>
      </c>
      <c r="Q83" s="36">
        <f t="shared" si="5"/>
        <v>48.0363643528231</v>
      </c>
      <c r="R83" s="36">
        <f t="shared" si="5"/>
        <v>20.92565640052121</v>
      </c>
      <c r="S83" s="36">
        <f t="shared" si="5"/>
        <v>31.037979246655695</v>
      </c>
      <c r="T83" s="36">
        <v>101.81</v>
      </c>
      <c r="U83" s="36">
        <v>97.77</v>
      </c>
      <c r="V83" s="36">
        <v>118.45</v>
      </c>
      <c r="W83" s="36">
        <v>98.78</v>
      </c>
    </row>
    <row r="84" spans="1:23" ht="13.5">
      <c r="A84" s="35" t="s">
        <v>63</v>
      </c>
      <c r="B84" s="35">
        <v>1010052</v>
      </c>
      <c r="C84" s="35">
        <v>2</v>
      </c>
      <c r="D84" s="34" t="s">
        <v>134</v>
      </c>
      <c r="E84" s="36">
        <v>11803295.97</v>
      </c>
      <c r="F84" s="36">
        <v>3241738.32</v>
      </c>
      <c r="G84" s="36">
        <v>2298630.65</v>
      </c>
      <c r="H84" s="36">
        <v>6262927</v>
      </c>
      <c r="I84" s="36">
        <v>11678616.37</v>
      </c>
      <c r="J84" s="36">
        <v>3155823.23</v>
      </c>
      <c r="K84" s="36">
        <v>2259866.14</v>
      </c>
      <c r="L84" s="36">
        <v>6262927</v>
      </c>
      <c r="M84" s="36">
        <f t="shared" si="4"/>
        <v>98.94368826879463</v>
      </c>
      <c r="N84" s="36">
        <f t="shared" si="4"/>
        <v>97.34972161479092</v>
      </c>
      <c r="O84" s="36">
        <f t="shared" si="4"/>
        <v>98.31358248007352</v>
      </c>
      <c r="P84" s="36">
        <f t="shared" si="3"/>
        <v>100</v>
      </c>
      <c r="Q84" s="36">
        <f t="shared" si="5"/>
        <v>27.02223559724653</v>
      </c>
      <c r="R84" s="36">
        <f t="shared" si="5"/>
        <v>19.35046129098939</v>
      </c>
      <c r="S84" s="36">
        <f t="shared" si="5"/>
        <v>53.62730311176409</v>
      </c>
      <c r="T84" s="36">
        <v>104.46</v>
      </c>
      <c r="U84" s="36">
        <v>110.35</v>
      </c>
      <c r="V84" s="36">
        <v>91.01</v>
      </c>
      <c r="W84" s="36">
        <v>107.28</v>
      </c>
    </row>
    <row r="85" spans="1:23" ht="13.5">
      <c r="A85" s="35" t="s">
        <v>63</v>
      </c>
      <c r="B85" s="35">
        <v>1010062</v>
      </c>
      <c r="C85" s="35">
        <v>2</v>
      </c>
      <c r="D85" s="34" t="s">
        <v>135</v>
      </c>
      <c r="E85" s="36">
        <v>41967969.96</v>
      </c>
      <c r="F85" s="36">
        <v>20454679.69</v>
      </c>
      <c r="G85" s="36">
        <v>10304459.27</v>
      </c>
      <c r="H85" s="36">
        <v>11208831</v>
      </c>
      <c r="I85" s="36">
        <v>41397716.19</v>
      </c>
      <c r="J85" s="36">
        <v>20557399.06</v>
      </c>
      <c r="K85" s="36">
        <v>9631486.13</v>
      </c>
      <c r="L85" s="36">
        <v>11208831</v>
      </c>
      <c r="M85" s="36">
        <f t="shared" si="4"/>
        <v>98.64121669324602</v>
      </c>
      <c r="N85" s="36">
        <f t="shared" si="4"/>
        <v>100.50218029104711</v>
      </c>
      <c r="O85" s="36">
        <f t="shared" si="4"/>
        <v>93.46910767109084</v>
      </c>
      <c r="P85" s="36">
        <f t="shared" si="3"/>
        <v>100</v>
      </c>
      <c r="Q85" s="36">
        <f t="shared" si="5"/>
        <v>49.65829265954973</v>
      </c>
      <c r="R85" s="36">
        <f t="shared" si="5"/>
        <v>23.26574269410199</v>
      </c>
      <c r="S85" s="36">
        <f t="shared" si="5"/>
        <v>27.07596464634829</v>
      </c>
      <c r="T85" s="36">
        <v>98.68</v>
      </c>
      <c r="U85" s="36">
        <v>119.67</v>
      </c>
      <c r="V85" s="36">
        <v>69.9</v>
      </c>
      <c r="W85" s="36">
        <v>101.93</v>
      </c>
    </row>
    <row r="86" spans="1:23" ht="13.5">
      <c r="A86" s="35" t="s">
        <v>63</v>
      </c>
      <c r="B86" s="35">
        <v>1010072</v>
      </c>
      <c r="C86" s="35">
        <v>2</v>
      </c>
      <c r="D86" s="34" t="s">
        <v>136</v>
      </c>
      <c r="E86" s="36">
        <v>10821459.85</v>
      </c>
      <c r="F86" s="36">
        <v>3197224.8</v>
      </c>
      <c r="G86" s="36">
        <v>2191986.05</v>
      </c>
      <c r="H86" s="36">
        <v>5432249</v>
      </c>
      <c r="I86" s="36">
        <v>10800328.03</v>
      </c>
      <c r="J86" s="36">
        <v>3190613.58</v>
      </c>
      <c r="K86" s="36">
        <v>2177465.45</v>
      </c>
      <c r="L86" s="36">
        <v>5432249</v>
      </c>
      <c r="M86" s="36">
        <f t="shared" si="4"/>
        <v>99.80472301987979</v>
      </c>
      <c r="N86" s="36">
        <f t="shared" si="4"/>
        <v>99.79322004508411</v>
      </c>
      <c r="O86" s="36">
        <f t="shared" si="4"/>
        <v>99.33755965280893</v>
      </c>
      <c r="P86" s="36">
        <f t="shared" si="3"/>
        <v>100</v>
      </c>
      <c r="Q86" s="36">
        <f t="shared" si="5"/>
        <v>29.54182105522586</v>
      </c>
      <c r="R86" s="36">
        <f t="shared" si="5"/>
        <v>20.16110477340752</v>
      </c>
      <c r="S86" s="36">
        <f t="shared" si="5"/>
        <v>50.29707417136663</v>
      </c>
      <c r="T86" s="36">
        <v>102.17</v>
      </c>
      <c r="U86" s="36">
        <v>106.31</v>
      </c>
      <c r="V86" s="36">
        <v>97.1</v>
      </c>
      <c r="W86" s="36">
        <v>101.98</v>
      </c>
    </row>
    <row r="87" spans="1:23" ht="13.5">
      <c r="A87" s="35" t="s">
        <v>63</v>
      </c>
      <c r="B87" s="35">
        <v>1010082</v>
      </c>
      <c r="C87" s="35">
        <v>2</v>
      </c>
      <c r="D87" s="34" t="s">
        <v>137</v>
      </c>
      <c r="E87" s="36">
        <v>36681125.1</v>
      </c>
      <c r="F87" s="36">
        <v>12719257</v>
      </c>
      <c r="G87" s="36">
        <v>6047390.1</v>
      </c>
      <c r="H87" s="36">
        <v>17914478</v>
      </c>
      <c r="I87" s="36">
        <v>36631313.8</v>
      </c>
      <c r="J87" s="36">
        <v>12681335.17</v>
      </c>
      <c r="K87" s="36">
        <v>6035500.63</v>
      </c>
      <c r="L87" s="36">
        <v>17914478</v>
      </c>
      <c r="M87" s="36">
        <f t="shared" si="4"/>
        <v>99.86420454698647</v>
      </c>
      <c r="N87" s="36">
        <f t="shared" si="4"/>
        <v>99.70185499042908</v>
      </c>
      <c r="O87" s="36">
        <f t="shared" si="4"/>
        <v>99.80339502159782</v>
      </c>
      <c r="P87" s="36">
        <f t="shared" si="3"/>
        <v>100</v>
      </c>
      <c r="Q87" s="36">
        <f t="shared" si="5"/>
        <v>34.618837968077464</v>
      </c>
      <c r="R87" s="36">
        <f t="shared" si="5"/>
        <v>16.476342243558843</v>
      </c>
      <c r="S87" s="36">
        <f t="shared" si="5"/>
        <v>48.904819788363696</v>
      </c>
      <c r="T87" s="36">
        <v>102.37</v>
      </c>
      <c r="U87" s="36">
        <v>109.02</v>
      </c>
      <c r="V87" s="36">
        <v>88.29</v>
      </c>
      <c r="W87" s="36">
        <v>103.45</v>
      </c>
    </row>
    <row r="88" spans="1:23" ht="13.5">
      <c r="A88" s="35" t="s">
        <v>63</v>
      </c>
      <c r="B88" s="35">
        <v>1010093</v>
      </c>
      <c r="C88" s="35">
        <v>3</v>
      </c>
      <c r="D88" s="34" t="s">
        <v>138</v>
      </c>
      <c r="E88" s="36">
        <v>45911259.69</v>
      </c>
      <c r="F88" s="36">
        <v>17885988.91</v>
      </c>
      <c r="G88" s="36">
        <v>9153085.78</v>
      </c>
      <c r="H88" s="36">
        <v>18872185</v>
      </c>
      <c r="I88" s="36">
        <v>45656344.63</v>
      </c>
      <c r="J88" s="36">
        <v>17801540.81</v>
      </c>
      <c r="K88" s="36">
        <v>8982618.82</v>
      </c>
      <c r="L88" s="36">
        <v>18872185</v>
      </c>
      <c r="M88" s="36">
        <f t="shared" si="4"/>
        <v>99.44476570296432</v>
      </c>
      <c r="N88" s="36">
        <f t="shared" si="4"/>
        <v>99.5278533357874</v>
      </c>
      <c r="O88" s="36">
        <f t="shared" si="4"/>
        <v>98.1376011970468</v>
      </c>
      <c r="P88" s="36">
        <f t="shared" si="3"/>
        <v>100</v>
      </c>
      <c r="Q88" s="36">
        <f t="shared" si="5"/>
        <v>38.99028920134555</v>
      </c>
      <c r="R88" s="36">
        <f t="shared" si="5"/>
        <v>19.674415227051874</v>
      </c>
      <c r="S88" s="36">
        <f t="shared" si="5"/>
        <v>41.33529557160257</v>
      </c>
      <c r="T88" s="36">
        <v>105.08</v>
      </c>
      <c r="U88" s="36">
        <v>102.54</v>
      </c>
      <c r="V88" s="36">
        <v>113.91</v>
      </c>
      <c r="W88" s="36">
        <v>103.67</v>
      </c>
    </row>
    <row r="89" spans="1:23" ht="13.5">
      <c r="A89" s="35" t="s">
        <v>63</v>
      </c>
      <c r="B89" s="35">
        <v>1010102</v>
      </c>
      <c r="C89" s="35">
        <v>2</v>
      </c>
      <c r="D89" s="34" t="s">
        <v>139</v>
      </c>
      <c r="E89" s="36">
        <v>42490418.36</v>
      </c>
      <c r="F89" s="36">
        <v>22978985.01</v>
      </c>
      <c r="G89" s="36">
        <v>7947435.35</v>
      </c>
      <c r="H89" s="36">
        <v>11563998</v>
      </c>
      <c r="I89" s="36">
        <v>42803321.13</v>
      </c>
      <c r="J89" s="36">
        <v>23511319.57</v>
      </c>
      <c r="K89" s="36">
        <v>7728003.56</v>
      </c>
      <c r="L89" s="36">
        <v>11563998</v>
      </c>
      <c r="M89" s="36">
        <f t="shared" si="4"/>
        <v>100.73640783517106</v>
      </c>
      <c r="N89" s="36">
        <f t="shared" si="4"/>
        <v>102.31661476678946</v>
      </c>
      <c r="O89" s="36">
        <f t="shared" si="4"/>
        <v>97.23896099387585</v>
      </c>
      <c r="P89" s="36">
        <f t="shared" si="3"/>
        <v>100</v>
      </c>
      <c r="Q89" s="36">
        <f t="shared" si="5"/>
        <v>54.928727372795805</v>
      </c>
      <c r="R89" s="36">
        <f t="shared" si="5"/>
        <v>18.054682104056628</v>
      </c>
      <c r="S89" s="36">
        <f t="shared" si="5"/>
        <v>27.016590523147567</v>
      </c>
      <c r="T89" s="36">
        <v>104.89</v>
      </c>
      <c r="U89" s="36">
        <v>107.81</v>
      </c>
      <c r="V89" s="36">
        <v>101.17</v>
      </c>
      <c r="W89" s="36">
        <v>101.78</v>
      </c>
    </row>
    <row r="90" spans="1:23" ht="13.5">
      <c r="A90" s="35" t="s">
        <v>63</v>
      </c>
      <c r="B90" s="35">
        <v>1010113</v>
      </c>
      <c r="C90" s="35">
        <v>3</v>
      </c>
      <c r="D90" s="34" t="s">
        <v>140</v>
      </c>
      <c r="E90" s="36">
        <v>26534349.42</v>
      </c>
      <c r="F90" s="36">
        <v>14656928.4</v>
      </c>
      <c r="G90" s="36">
        <v>4880757.02</v>
      </c>
      <c r="H90" s="36">
        <v>6996664</v>
      </c>
      <c r="I90" s="36">
        <v>26485698.19</v>
      </c>
      <c r="J90" s="36">
        <v>14714802.89</v>
      </c>
      <c r="K90" s="36">
        <v>4774231.3</v>
      </c>
      <c r="L90" s="36">
        <v>6996664</v>
      </c>
      <c r="M90" s="36">
        <f t="shared" si="4"/>
        <v>99.8166481143746</v>
      </c>
      <c r="N90" s="36">
        <f t="shared" si="4"/>
        <v>100.39486097237128</v>
      </c>
      <c r="O90" s="36">
        <f t="shared" si="4"/>
        <v>97.81743447658864</v>
      </c>
      <c r="P90" s="36">
        <f t="shared" si="3"/>
        <v>100</v>
      </c>
      <c r="Q90" s="36">
        <f t="shared" si="5"/>
        <v>55.55754197771443</v>
      </c>
      <c r="R90" s="36">
        <f t="shared" si="5"/>
        <v>18.025695474407275</v>
      </c>
      <c r="S90" s="36">
        <f t="shared" si="5"/>
        <v>26.416762547878296</v>
      </c>
      <c r="T90" s="36">
        <v>108.53</v>
      </c>
      <c r="U90" s="36">
        <v>114.28</v>
      </c>
      <c r="V90" s="36">
        <v>100.28</v>
      </c>
      <c r="W90" s="36">
        <v>103.38</v>
      </c>
    </row>
    <row r="91" spans="1:23" ht="13.5">
      <c r="A91" s="35" t="s">
        <v>63</v>
      </c>
      <c r="B91" s="35">
        <v>1011012</v>
      </c>
      <c r="C91" s="35">
        <v>2</v>
      </c>
      <c r="D91" s="34" t="s">
        <v>141</v>
      </c>
      <c r="E91" s="36">
        <v>15608350.11</v>
      </c>
      <c r="F91" s="36">
        <v>6080454.76</v>
      </c>
      <c r="G91" s="36">
        <v>3249717.35</v>
      </c>
      <c r="H91" s="36">
        <v>6278178</v>
      </c>
      <c r="I91" s="36">
        <v>15382254.41</v>
      </c>
      <c r="J91" s="36">
        <v>5883028.33</v>
      </c>
      <c r="K91" s="36">
        <v>3221048.08</v>
      </c>
      <c r="L91" s="36">
        <v>6278178</v>
      </c>
      <c r="M91" s="36">
        <f t="shared" si="4"/>
        <v>98.55144394886976</v>
      </c>
      <c r="N91" s="36">
        <f t="shared" si="4"/>
        <v>96.75309762521776</v>
      </c>
      <c r="O91" s="36">
        <f t="shared" si="4"/>
        <v>99.11779189042394</v>
      </c>
      <c r="P91" s="36">
        <f t="shared" si="3"/>
        <v>100</v>
      </c>
      <c r="Q91" s="36">
        <f t="shared" si="5"/>
        <v>38.24555343575285</v>
      </c>
      <c r="R91" s="36">
        <f t="shared" si="5"/>
        <v>20.94002604654619</v>
      </c>
      <c r="S91" s="36">
        <f t="shared" si="5"/>
        <v>40.81442051770095</v>
      </c>
      <c r="T91" s="36">
        <v>109.25</v>
      </c>
      <c r="U91" s="36">
        <v>154.56</v>
      </c>
      <c r="V91" s="36">
        <v>73.29</v>
      </c>
      <c r="W91" s="36">
        <v>106.8</v>
      </c>
    </row>
    <row r="92" spans="1:23" ht="13.5">
      <c r="A92" s="35" t="s">
        <v>63</v>
      </c>
      <c r="B92" s="35">
        <v>1011022</v>
      </c>
      <c r="C92" s="35">
        <v>2</v>
      </c>
      <c r="D92" s="34" t="s">
        <v>142</v>
      </c>
      <c r="E92" s="36">
        <v>11768117.65</v>
      </c>
      <c r="F92" s="36">
        <v>4171364.27</v>
      </c>
      <c r="G92" s="36">
        <v>3237395.38</v>
      </c>
      <c r="H92" s="36">
        <v>4359358</v>
      </c>
      <c r="I92" s="36">
        <v>11702577.02</v>
      </c>
      <c r="J92" s="36">
        <v>4141230.8</v>
      </c>
      <c r="K92" s="36">
        <v>3201988.22</v>
      </c>
      <c r="L92" s="36">
        <v>4359358</v>
      </c>
      <c r="M92" s="36">
        <f t="shared" si="4"/>
        <v>99.443066155954</v>
      </c>
      <c r="N92" s="36">
        <f t="shared" si="4"/>
        <v>99.27761115909448</v>
      </c>
      <c r="O92" s="36">
        <f t="shared" si="4"/>
        <v>98.90630720551657</v>
      </c>
      <c r="P92" s="36">
        <f t="shared" si="3"/>
        <v>100</v>
      </c>
      <c r="Q92" s="36">
        <f t="shared" si="5"/>
        <v>35.38734069361416</v>
      </c>
      <c r="R92" s="36">
        <f t="shared" si="5"/>
        <v>27.361394114541792</v>
      </c>
      <c r="S92" s="36">
        <f t="shared" si="5"/>
        <v>37.25126519184405</v>
      </c>
      <c r="T92" s="36">
        <v>98.74</v>
      </c>
      <c r="U92" s="36">
        <v>107.46</v>
      </c>
      <c r="V92" s="36">
        <v>78.74</v>
      </c>
      <c r="W92" s="36">
        <v>110.86</v>
      </c>
    </row>
    <row r="93" spans="1:23" ht="13.5">
      <c r="A93" s="35" t="s">
        <v>63</v>
      </c>
      <c r="B93" s="35">
        <v>1011033</v>
      </c>
      <c r="C93" s="35">
        <v>3</v>
      </c>
      <c r="D93" s="34" t="s">
        <v>143</v>
      </c>
      <c r="E93" s="36">
        <v>54504926.08</v>
      </c>
      <c r="F93" s="36">
        <v>20878414.08</v>
      </c>
      <c r="G93" s="36">
        <v>19090708</v>
      </c>
      <c r="H93" s="36">
        <v>14535804</v>
      </c>
      <c r="I93" s="36">
        <v>54753582.83</v>
      </c>
      <c r="J93" s="36">
        <v>21499298.2</v>
      </c>
      <c r="K93" s="36">
        <v>18718480.63</v>
      </c>
      <c r="L93" s="36">
        <v>14535804</v>
      </c>
      <c r="M93" s="36">
        <f t="shared" si="4"/>
        <v>100.45620968210291</v>
      </c>
      <c r="N93" s="36">
        <f t="shared" si="4"/>
        <v>102.97380882293527</v>
      </c>
      <c r="O93" s="36">
        <f t="shared" si="4"/>
        <v>98.05021704800052</v>
      </c>
      <c r="P93" s="36">
        <f t="shared" si="3"/>
        <v>100</v>
      </c>
      <c r="Q93" s="36">
        <f t="shared" si="5"/>
        <v>39.265555035460316</v>
      </c>
      <c r="R93" s="36">
        <f t="shared" si="5"/>
        <v>34.18676854100581</v>
      </c>
      <c r="S93" s="36">
        <f t="shared" si="5"/>
        <v>26.547676423533872</v>
      </c>
      <c r="T93" s="36">
        <v>101.64</v>
      </c>
      <c r="U93" s="36">
        <v>110.06</v>
      </c>
      <c r="V93" s="36">
        <v>92.95</v>
      </c>
      <c r="W93" s="36">
        <v>102.38</v>
      </c>
    </row>
    <row r="94" spans="1:23" ht="13.5">
      <c r="A94" s="35" t="s">
        <v>63</v>
      </c>
      <c r="B94" s="35">
        <v>1011043</v>
      </c>
      <c r="C94" s="35">
        <v>3</v>
      </c>
      <c r="D94" s="34" t="s">
        <v>144</v>
      </c>
      <c r="E94" s="36">
        <v>46886411.33</v>
      </c>
      <c r="F94" s="36">
        <v>17583860.6</v>
      </c>
      <c r="G94" s="36">
        <v>21862162.73</v>
      </c>
      <c r="H94" s="36">
        <v>7440388</v>
      </c>
      <c r="I94" s="36">
        <v>43025925.41</v>
      </c>
      <c r="J94" s="36">
        <v>14306983.07</v>
      </c>
      <c r="K94" s="36">
        <v>21278554.34</v>
      </c>
      <c r="L94" s="36">
        <v>7440388</v>
      </c>
      <c r="M94" s="36">
        <f t="shared" si="4"/>
        <v>91.76630112970517</v>
      </c>
      <c r="N94" s="36">
        <f t="shared" si="4"/>
        <v>81.36428851124991</v>
      </c>
      <c r="O94" s="36">
        <f t="shared" si="4"/>
        <v>97.33050934984053</v>
      </c>
      <c r="P94" s="36">
        <f t="shared" si="3"/>
        <v>100</v>
      </c>
      <c r="Q94" s="36">
        <f t="shared" si="5"/>
        <v>33.25200546802138</v>
      </c>
      <c r="R94" s="36">
        <f t="shared" si="5"/>
        <v>49.455192740734134</v>
      </c>
      <c r="S94" s="36">
        <f t="shared" si="5"/>
        <v>17.292801791244496</v>
      </c>
      <c r="T94" s="36">
        <v>107.06</v>
      </c>
      <c r="U94" s="36">
        <v>130.33</v>
      </c>
      <c r="V94" s="36">
        <v>100.6</v>
      </c>
      <c r="W94" s="36">
        <v>92.33</v>
      </c>
    </row>
    <row r="95" spans="1:23" ht="13.5">
      <c r="A95" s="35" t="s">
        <v>63</v>
      </c>
      <c r="B95" s="35">
        <v>1011052</v>
      </c>
      <c r="C95" s="35">
        <v>2</v>
      </c>
      <c r="D95" s="34" t="s">
        <v>145</v>
      </c>
      <c r="E95" s="36">
        <v>22759425.28</v>
      </c>
      <c r="F95" s="36">
        <v>8969292.73</v>
      </c>
      <c r="G95" s="36">
        <v>7546289.55</v>
      </c>
      <c r="H95" s="36">
        <v>6243843</v>
      </c>
      <c r="I95" s="36">
        <v>22627715.37</v>
      </c>
      <c r="J95" s="36">
        <v>8923583.07</v>
      </c>
      <c r="K95" s="36">
        <v>7460289.3</v>
      </c>
      <c r="L95" s="36">
        <v>6243843</v>
      </c>
      <c r="M95" s="36">
        <f t="shared" si="4"/>
        <v>99.42129509695597</v>
      </c>
      <c r="N95" s="36">
        <f t="shared" si="4"/>
        <v>99.49037609345592</v>
      </c>
      <c r="O95" s="36">
        <f t="shared" si="4"/>
        <v>98.86036376645527</v>
      </c>
      <c r="P95" s="36">
        <f t="shared" si="3"/>
        <v>100</v>
      </c>
      <c r="Q95" s="36">
        <f t="shared" si="5"/>
        <v>39.43651811101953</v>
      </c>
      <c r="R95" s="36">
        <f t="shared" si="5"/>
        <v>32.96969746177252</v>
      </c>
      <c r="S95" s="36">
        <f t="shared" si="5"/>
        <v>27.59378442720795</v>
      </c>
      <c r="T95" s="36">
        <v>106.7</v>
      </c>
      <c r="U95" s="36">
        <v>107.67</v>
      </c>
      <c r="V95" s="36">
        <v>113.27</v>
      </c>
      <c r="W95" s="36">
        <v>98.59</v>
      </c>
    </row>
    <row r="96" spans="1:23" ht="13.5">
      <c r="A96" s="35" t="s">
        <v>63</v>
      </c>
      <c r="B96" s="35">
        <v>1011062</v>
      </c>
      <c r="C96" s="35">
        <v>2</v>
      </c>
      <c r="D96" s="34" t="s">
        <v>146</v>
      </c>
      <c r="E96" s="36">
        <v>15461482.61</v>
      </c>
      <c r="F96" s="36">
        <v>6225474.52</v>
      </c>
      <c r="G96" s="36">
        <v>2903501.09</v>
      </c>
      <c r="H96" s="36">
        <v>6332507</v>
      </c>
      <c r="I96" s="36">
        <v>15109508.95</v>
      </c>
      <c r="J96" s="36">
        <v>5900140.31</v>
      </c>
      <c r="K96" s="36">
        <v>2876861.64</v>
      </c>
      <c r="L96" s="36">
        <v>6332507</v>
      </c>
      <c r="M96" s="36">
        <f t="shared" si="4"/>
        <v>97.72354521957452</v>
      </c>
      <c r="N96" s="36">
        <f t="shared" si="4"/>
        <v>94.7741459875094</v>
      </c>
      <c r="O96" s="36">
        <f t="shared" si="4"/>
        <v>99.08250594112917</v>
      </c>
      <c r="P96" s="36">
        <f t="shared" si="3"/>
        <v>100</v>
      </c>
      <c r="Q96" s="36">
        <f t="shared" si="5"/>
        <v>39.04918637345921</v>
      </c>
      <c r="R96" s="36">
        <f t="shared" si="5"/>
        <v>19.040073701402456</v>
      </c>
      <c r="S96" s="36">
        <f t="shared" si="5"/>
        <v>41.91073992513834</v>
      </c>
      <c r="T96" s="36">
        <v>96.56</v>
      </c>
      <c r="U96" s="36">
        <v>95.71</v>
      </c>
      <c r="V96" s="36">
        <v>93.35</v>
      </c>
      <c r="W96" s="36">
        <v>98.91</v>
      </c>
    </row>
    <row r="97" spans="1:23" ht="13.5">
      <c r="A97" s="35" t="s">
        <v>63</v>
      </c>
      <c r="B97" s="35">
        <v>1012011</v>
      </c>
      <c r="C97" s="35">
        <v>1</v>
      </c>
      <c r="D97" s="34" t="s">
        <v>147</v>
      </c>
      <c r="E97" s="36">
        <v>143138065.39</v>
      </c>
      <c r="F97" s="36">
        <v>87821131.85</v>
      </c>
      <c r="G97" s="36">
        <v>28097244.54</v>
      </c>
      <c r="H97" s="36">
        <v>27219689</v>
      </c>
      <c r="I97" s="36">
        <v>139662411.95</v>
      </c>
      <c r="J97" s="36">
        <v>85657295.79</v>
      </c>
      <c r="K97" s="36">
        <v>26785427.16</v>
      </c>
      <c r="L97" s="36">
        <v>27219689</v>
      </c>
      <c r="M97" s="36">
        <f t="shared" si="4"/>
        <v>97.57181751022686</v>
      </c>
      <c r="N97" s="36">
        <f t="shared" si="4"/>
        <v>97.53608725551858</v>
      </c>
      <c r="O97" s="36">
        <f t="shared" si="4"/>
        <v>95.33115292450667</v>
      </c>
      <c r="P97" s="36">
        <f t="shared" si="3"/>
        <v>100</v>
      </c>
      <c r="Q97" s="36">
        <f t="shared" si="5"/>
        <v>61.33167442408617</v>
      </c>
      <c r="R97" s="36">
        <f t="shared" si="5"/>
        <v>19.1786943859951</v>
      </c>
      <c r="S97" s="36">
        <f t="shared" si="5"/>
        <v>19.489631189918743</v>
      </c>
      <c r="T97" s="36">
        <v>93.38</v>
      </c>
      <c r="U97" s="36">
        <v>98.4</v>
      </c>
      <c r="V97" s="36">
        <v>73.28</v>
      </c>
      <c r="W97" s="36">
        <v>104.85</v>
      </c>
    </row>
    <row r="98" spans="1:23" ht="13.5">
      <c r="A98" s="35" t="s">
        <v>63</v>
      </c>
      <c r="B98" s="35">
        <v>1012022</v>
      </c>
      <c r="C98" s="35">
        <v>2</v>
      </c>
      <c r="D98" s="34" t="s">
        <v>148</v>
      </c>
      <c r="E98" s="36">
        <v>14775015.04</v>
      </c>
      <c r="F98" s="36">
        <v>8146192.4</v>
      </c>
      <c r="G98" s="36">
        <v>2772245.64</v>
      </c>
      <c r="H98" s="36">
        <v>3856577</v>
      </c>
      <c r="I98" s="36">
        <v>14036673.15</v>
      </c>
      <c r="J98" s="36">
        <v>7547649.98</v>
      </c>
      <c r="K98" s="36">
        <v>2632446.17</v>
      </c>
      <c r="L98" s="36">
        <v>3856577</v>
      </c>
      <c r="M98" s="36">
        <f t="shared" si="4"/>
        <v>95.00276725268228</v>
      </c>
      <c r="N98" s="36">
        <f t="shared" si="4"/>
        <v>92.65248854176339</v>
      </c>
      <c r="O98" s="36">
        <f t="shared" si="4"/>
        <v>94.95717594491373</v>
      </c>
      <c r="P98" s="36">
        <f t="shared" si="3"/>
        <v>100</v>
      </c>
      <c r="Q98" s="36">
        <f t="shared" si="5"/>
        <v>53.77093203883572</v>
      </c>
      <c r="R98" s="36">
        <f t="shared" si="5"/>
        <v>18.75406046624374</v>
      </c>
      <c r="S98" s="36">
        <f t="shared" si="5"/>
        <v>27.475007494920543</v>
      </c>
      <c r="T98" s="36">
        <v>111.35</v>
      </c>
      <c r="U98" s="36">
        <v>117.48</v>
      </c>
      <c r="V98" s="36">
        <v>115.24</v>
      </c>
      <c r="W98" s="36">
        <v>98.95</v>
      </c>
    </row>
    <row r="99" spans="1:23" ht="13.5">
      <c r="A99" s="35" t="s">
        <v>63</v>
      </c>
      <c r="B99" s="35">
        <v>1012032</v>
      </c>
      <c r="C99" s="35">
        <v>2</v>
      </c>
      <c r="D99" s="34" t="s">
        <v>149</v>
      </c>
      <c r="E99" s="36">
        <v>19695289.32</v>
      </c>
      <c r="F99" s="36">
        <v>7848151.45</v>
      </c>
      <c r="G99" s="36">
        <v>3969388.87</v>
      </c>
      <c r="H99" s="36">
        <v>7877749</v>
      </c>
      <c r="I99" s="36">
        <v>19731874.9</v>
      </c>
      <c r="J99" s="36">
        <v>7937101.36</v>
      </c>
      <c r="K99" s="36">
        <v>3917024.54</v>
      </c>
      <c r="L99" s="36">
        <v>7877749</v>
      </c>
      <c r="M99" s="36">
        <f t="shared" si="4"/>
        <v>100.18575802267016</v>
      </c>
      <c r="N99" s="36">
        <f t="shared" si="4"/>
        <v>101.13338676714756</v>
      </c>
      <c r="O99" s="36">
        <f t="shared" si="4"/>
        <v>98.68079617001597</v>
      </c>
      <c r="P99" s="36">
        <f t="shared" si="3"/>
        <v>100</v>
      </c>
      <c r="Q99" s="36">
        <f t="shared" si="5"/>
        <v>40.22477032833814</v>
      </c>
      <c r="R99" s="36">
        <f t="shared" si="5"/>
        <v>19.851253668752992</v>
      </c>
      <c r="S99" s="36">
        <f t="shared" si="5"/>
        <v>39.92397600290888</v>
      </c>
      <c r="T99" s="36">
        <v>105.94</v>
      </c>
      <c r="U99" s="36">
        <v>119.65</v>
      </c>
      <c r="V99" s="36">
        <v>100.43</v>
      </c>
      <c r="W99" s="36">
        <v>97.34</v>
      </c>
    </row>
    <row r="100" spans="1:23" ht="13.5">
      <c r="A100" s="35" t="s">
        <v>63</v>
      </c>
      <c r="B100" s="35">
        <v>1012042</v>
      </c>
      <c r="C100" s="35">
        <v>2</v>
      </c>
      <c r="D100" s="34" t="s">
        <v>150</v>
      </c>
      <c r="E100" s="36">
        <v>17404404.21</v>
      </c>
      <c r="F100" s="36">
        <v>7168421.7</v>
      </c>
      <c r="G100" s="36">
        <v>2709064.51</v>
      </c>
      <c r="H100" s="36">
        <v>7526918</v>
      </c>
      <c r="I100" s="36">
        <v>17259637.79</v>
      </c>
      <c r="J100" s="36">
        <v>7038198.97</v>
      </c>
      <c r="K100" s="36">
        <v>2694520.82</v>
      </c>
      <c r="L100" s="36">
        <v>7526918</v>
      </c>
      <c r="M100" s="36">
        <f t="shared" si="4"/>
        <v>99.16821961698163</v>
      </c>
      <c r="N100" s="36">
        <f t="shared" si="4"/>
        <v>98.18338351941543</v>
      </c>
      <c r="O100" s="36">
        <f t="shared" si="4"/>
        <v>99.4631471511175</v>
      </c>
      <c r="P100" s="36">
        <f t="shared" si="3"/>
        <v>100</v>
      </c>
      <c r="Q100" s="36">
        <f t="shared" si="5"/>
        <v>40.778370065667524</v>
      </c>
      <c r="R100" s="36">
        <f t="shared" si="5"/>
        <v>15.611688105999356</v>
      </c>
      <c r="S100" s="36">
        <f t="shared" si="5"/>
        <v>43.60994182833312</v>
      </c>
      <c r="T100" s="36">
        <v>106.03</v>
      </c>
      <c r="U100" s="36">
        <v>111.52</v>
      </c>
      <c r="V100" s="36">
        <v>103.85</v>
      </c>
      <c r="W100" s="36">
        <v>102.11</v>
      </c>
    </row>
    <row r="101" spans="1:23" ht="13.5">
      <c r="A101" s="35" t="s">
        <v>63</v>
      </c>
      <c r="B101" s="35">
        <v>1012053</v>
      </c>
      <c r="C101" s="35">
        <v>3</v>
      </c>
      <c r="D101" s="34" t="s">
        <v>151</v>
      </c>
      <c r="E101" s="36">
        <v>23498072.68</v>
      </c>
      <c r="F101" s="36">
        <v>13636590.73</v>
      </c>
      <c r="G101" s="36">
        <v>3561104.95</v>
      </c>
      <c r="H101" s="36">
        <v>6300377</v>
      </c>
      <c r="I101" s="36">
        <v>23657813.33</v>
      </c>
      <c r="J101" s="36">
        <v>13814604.59</v>
      </c>
      <c r="K101" s="36">
        <v>3542831.74</v>
      </c>
      <c r="L101" s="36">
        <v>6300377</v>
      </c>
      <c r="M101" s="36">
        <f t="shared" si="4"/>
        <v>100.6798031999278</v>
      </c>
      <c r="N101" s="36">
        <f t="shared" si="4"/>
        <v>101.30541323359053</v>
      </c>
      <c r="O101" s="36">
        <f t="shared" si="4"/>
        <v>99.48686685013313</v>
      </c>
      <c r="P101" s="36">
        <f t="shared" si="3"/>
        <v>100</v>
      </c>
      <c r="Q101" s="36">
        <f t="shared" si="5"/>
        <v>58.393412769395624</v>
      </c>
      <c r="R101" s="36">
        <f t="shared" si="5"/>
        <v>14.975313612384483</v>
      </c>
      <c r="S101" s="36">
        <f t="shared" si="5"/>
        <v>26.631273618219897</v>
      </c>
      <c r="T101" s="36">
        <v>94.74</v>
      </c>
      <c r="U101" s="36">
        <v>95.27</v>
      </c>
      <c r="V101" s="36">
        <v>87.77</v>
      </c>
      <c r="W101" s="36">
        <v>97.91</v>
      </c>
    </row>
    <row r="102" spans="1:23" ht="13.5">
      <c r="A102" s="35" t="s">
        <v>63</v>
      </c>
      <c r="B102" s="35">
        <v>1012062</v>
      </c>
      <c r="C102" s="35">
        <v>2</v>
      </c>
      <c r="D102" s="34" t="s">
        <v>152</v>
      </c>
      <c r="E102" s="36">
        <v>12761639.84</v>
      </c>
      <c r="F102" s="36">
        <v>3665820.65</v>
      </c>
      <c r="G102" s="36">
        <v>2620513.19</v>
      </c>
      <c r="H102" s="36">
        <v>6475306</v>
      </c>
      <c r="I102" s="36">
        <v>12804810.93</v>
      </c>
      <c r="J102" s="36">
        <v>3745227.01</v>
      </c>
      <c r="K102" s="36">
        <v>2584277.92</v>
      </c>
      <c r="L102" s="36">
        <v>6475306</v>
      </c>
      <c r="M102" s="36">
        <f t="shared" si="4"/>
        <v>100.33828795155844</v>
      </c>
      <c r="N102" s="36">
        <f t="shared" si="4"/>
        <v>102.16612779460445</v>
      </c>
      <c r="O102" s="36">
        <f t="shared" si="4"/>
        <v>98.6172452732436</v>
      </c>
      <c r="P102" s="36">
        <f t="shared" si="3"/>
        <v>100</v>
      </c>
      <c r="Q102" s="36">
        <f t="shared" si="5"/>
        <v>29.248592817762127</v>
      </c>
      <c r="R102" s="36">
        <f t="shared" si="5"/>
        <v>20.182085734240513</v>
      </c>
      <c r="S102" s="36">
        <f t="shared" si="5"/>
        <v>50.56932144799736</v>
      </c>
      <c r="T102" s="36">
        <v>100.11</v>
      </c>
      <c r="U102" s="36">
        <v>108.4</v>
      </c>
      <c r="V102" s="36">
        <v>84.74</v>
      </c>
      <c r="W102" s="36">
        <v>103.01</v>
      </c>
    </row>
    <row r="103" spans="1:23" ht="13.5">
      <c r="A103" s="35" t="s">
        <v>63</v>
      </c>
      <c r="B103" s="35">
        <v>1012072</v>
      </c>
      <c r="C103" s="35">
        <v>2</v>
      </c>
      <c r="D103" s="34" t="s">
        <v>153</v>
      </c>
      <c r="E103" s="36">
        <v>15574551.61</v>
      </c>
      <c r="F103" s="36">
        <v>4088553</v>
      </c>
      <c r="G103" s="36">
        <v>4183160.61</v>
      </c>
      <c r="H103" s="36">
        <v>7302838</v>
      </c>
      <c r="I103" s="36">
        <v>16197626.61</v>
      </c>
      <c r="J103" s="36">
        <v>4716100.77</v>
      </c>
      <c r="K103" s="36">
        <v>4178687.84</v>
      </c>
      <c r="L103" s="36">
        <v>7302838</v>
      </c>
      <c r="M103" s="36">
        <f t="shared" si="4"/>
        <v>104.00059671445013</v>
      </c>
      <c r="N103" s="36">
        <f t="shared" si="4"/>
        <v>115.34889654114792</v>
      </c>
      <c r="O103" s="36">
        <f t="shared" si="4"/>
        <v>99.89307678052552</v>
      </c>
      <c r="P103" s="36">
        <f t="shared" si="3"/>
        <v>100</v>
      </c>
      <c r="Q103" s="36">
        <f t="shared" si="5"/>
        <v>29.115998803728445</v>
      </c>
      <c r="R103" s="36">
        <f t="shared" si="5"/>
        <v>25.798148954860988</v>
      </c>
      <c r="S103" s="36">
        <f t="shared" si="5"/>
        <v>45.08585224141057</v>
      </c>
      <c r="T103" s="36">
        <v>114.36</v>
      </c>
      <c r="U103" s="36">
        <v>123.92</v>
      </c>
      <c r="V103" s="36">
        <v>126.02</v>
      </c>
      <c r="W103" s="36">
        <v>103.71</v>
      </c>
    </row>
    <row r="104" spans="1:23" ht="13.5">
      <c r="A104" s="35" t="s">
        <v>63</v>
      </c>
      <c r="B104" s="35">
        <v>1012082</v>
      </c>
      <c r="C104" s="35">
        <v>2</v>
      </c>
      <c r="D104" s="34" t="s">
        <v>154</v>
      </c>
      <c r="E104" s="36">
        <v>15677137.45</v>
      </c>
      <c r="F104" s="36">
        <v>6133039.63</v>
      </c>
      <c r="G104" s="36">
        <v>3547613.82</v>
      </c>
      <c r="H104" s="36">
        <v>5996484</v>
      </c>
      <c r="I104" s="36">
        <v>15629825.33</v>
      </c>
      <c r="J104" s="36">
        <v>6135982.71</v>
      </c>
      <c r="K104" s="36">
        <v>3497358.62</v>
      </c>
      <c r="L104" s="36">
        <v>5996484</v>
      </c>
      <c r="M104" s="36">
        <f t="shared" si="4"/>
        <v>99.69820944575568</v>
      </c>
      <c r="N104" s="36">
        <f t="shared" si="4"/>
        <v>100.04798729793959</v>
      </c>
      <c r="O104" s="36">
        <f t="shared" si="4"/>
        <v>98.58340838237011</v>
      </c>
      <c r="P104" s="36">
        <f t="shared" si="3"/>
        <v>100</v>
      </c>
      <c r="Q104" s="36">
        <f t="shared" si="5"/>
        <v>39.25816559333232</v>
      </c>
      <c r="R104" s="36">
        <f t="shared" si="5"/>
        <v>22.376184929508742</v>
      </c>
      <c r="S104" s="36">
        <f t="shared" si="5"/>
        <v>38.36564947715894</v>
      </c>
      <c r="T104" s="36">
        <v>93.6</v>
      </c>
      <c r="U104" s="36">
        <v>89.28</v>
      </c>
      <c r="V104" s="36">
        <v>92.34</v>
      </c>
      <c r="W104" s="36">
        <v>99.29</v>
      </c>
    </row>
    <row r="105" spans="1:23" ht="13.5">
      <c r="A105" s="35" t="s">
        <v>63</v>
      </c>
      <c r="B105" s="35">
        <v>1012092</v>
      </c>
      <c r="C105" s="35">
        <v>2</v>
      </c>
      <c r="D105" s="34" t="s">
        <v>155</v>
      </c>
      <c r="E105" s="36">
        <v>14458051.77</v>
      </c>
      <c r="F105" s="36">
        <v>6388382</v>
      </c>
      <c r="G105" s="36">
        <v>2693883.77</v>
      </c>
      <c r="H105" s="36">
        <v>5375786</v>
      </c>
      <c r="I105" s="36">
        <v>14008076.46</v>
      </c>
      <c r="J105" s="36">
        <v>5961735.62</v>
      </c>
      <c r="K105" s="36">
        <v>2670554.84</v>
      </c>
      <c r="L105" s="36">
        <v>5375786</v>
      </c>
      <c r="M105" s="36">
        <f t="shared" si="4"/>
        <v>96.88771822678292</v>
      </c>
      <c r="N105" s="36">
        <f t="shared" si="4"/>
        <v>93.32152679661297</v>
      </c>
      <c r="O105" s="36">
        <f t="shared" si="4"/>
        <v>99.1340038401137</v>
      </c>
      <c r="P105" s="36">
        <f t="shared" si="3"/>
        <v>100</v>
      </c>
      <c r="Q105" s="36">
        <f t="shared" si="5"/>
        <v>42.55927383765865</v>
      </c>
      <c r="R105" s="36">
        <f t="shared" si="5"/>
        <v>19.06439365622937</v>
      </c>
      <c r="S105" s="36">
        <f t="shared" si="5"/>
        <v>38.37633250611198</v>
      </c>
      <c r="T105" s="36">
        <v>100.29</v>
      </c>
      <c r="U105" s="36">
        <v>93.29</v>
      </c>
      <c r="V105" s="36">
        <v>100.87</v>
      </c>
      <c r="W105" s="36">
        <v>109.04</v>
      </c>
    </row>
    <row r="106" spans="1:23" ht="13.5">
      <c r="A106" s="35" t="s">
        <v>63</v>
      </c>
      <c r="B106" s="35">
        <v>1012102</v>
      </c>
      <c r="C106" s="35">
        <v>2</v>
      </c>
      <c r="D106" s="34" t="s">
        <v>156</v>
      </c>
      <c r="E106" s="36">
        <v>15829764.29</v>
      </c>
      <c r="F106" s="36">
        <v>6683701.2</v>
      </c>
      <c r="G106" s="36">
        <v>3018000.09</v>
      </c>
      <c r="H106" s="36">
        <v>6128063</v>
      </c>
      <c r="I106" s="36">
        <v>16136861.27</v>
      </c>
      <c r="J106" s="36">
        <v>7040671.97</v>
      </c>
      <c r="K106" s="36">
        <v>2968126.3</v>
      </c>
      <c r="L106" s="36">
        <v>6128063</v>
      </c>
      <c r="M106" s="36">
        <f t="shared" si="4"/>
        <v>101.93999717477791</v>
      </c>
      <c r="N106" s="36">
        <f t="shared" si="4"/>
        <v>105.34091455195514</v>
      </c>
      <c r="O106" s="36">
        <f t="shared" si="4"/>
        <v>98.34745564901557</v>
      </c>
      <c r="P106" s="36">
        <f t="shared" si="3"/>
        <v>100</v>
      </c>
      <c r="Q106" s="36">
        <f t="shared" si="5"/>
        <v>43.63098778750299</v>
      </c>
      <c r="R106" s="36">
        <f t="shared" si="5"/>
        <v>18.39345490016721</v>
      </c>
      <c r="S106" s="36">
        <f t="shared" si="5"/>
        <v>37.9755573123298</v>
      </c>
      <c r="T106" s="36">
        <v>120.21</v>
      </c>
      <c r="U106" s="36">
        <v>159.15</v>
      </c>
      <c r="V106" s="36">
        <v>102.6</v>
      </c>
      <c r="W106" s="36">
        <v>100.34</v>
      </c>
    </row>
    <row r="107" spans="1:23" ht="13.5">
      <c r="A107" s="35" t="s">
        <v>63</v>
      </c>
      <c r="B107" s="35">
        <v>1012113</v>
      </c>
      <c r="C107" s="35">
        <v>3</v>
      </c>
      <c r="D107" s="34" t="s">
        <v>157</v>
      </c>
      <c r="E107" s="36">
        <v>26374611.17</v>
      </c>
      <c r="F107" s="36">
        <v>9437499.43</v>
      </c>
      <c r="G107" s="36">
        <v>6630912.74</v>
      </c>
      <c r="H107" s="36">
        <v>10306199</v>
      </c>
      <c r="I107" s="36">
        <v>26642757.25</v>
      </c>
      <c r="J107" s="36">
        <v>9729534.45</v>
      </c>
      <c r="K107" s="36">
        <v>6607023.8</v>
      </c>
      <c r="L107" s="36">
        <v>10306199</v>
      </c>
      <c r="M107" s="36">
        <f t="shared" si="4"/>
        <v>101.0166825902063</v>
      </c>
      <c r="N107" s="36">
        <f t="shared" si="4"/>
        <v>103.09441099484124</v>
      </c>
      <c r="O107" s="36">
        <f t="shared" si="4"/>
        <v>99.63973376009167</v>
      </c>
      <c r="P107" s="36">
        <f t="shared" si="3"/>
        <v>100</v>
      </c>
      <c r="Q107" s="36">
        <f t="shared" si="5"/>
        <v>36.51849678583849</v>
      </c>
      <c r="R107" s="36">
        <f t="shared" si="5"/>
        <v>24.798573728700696</v>
      </c>
      <c r="S107" s="36">
        <f t="shared" si="5"/>
        <v>38.68292948546082</v>
      </c>
      <c r="T107" s="36">
        <v>112.2</v>
      </c>
      <c r="U107" s="36">
        <v>145.45</v>
      </c>
      <c r="V107" s="36">
        <v>100.06</v>
      </c>
      <c r="W107" s="36">
        <v>98.59</v>
      </c>
    </row>
    <row r="108" spans="1:23" ht="13.5">
      <c r="A108" s="35" t="s">
        <v>63</v>
      </c>
      <c r="B108" s="35">
        <v>1012122</v>
      </c>
      <c r="C108" s="35">
        <v>2</v>
      </c>
      <c r="D108" s="34" t="s">
        <v>147</v>
      </c>
      <c r="E108" s="36">
        <v>16988709.36</v>
      </c>
      <c r="F108" s="36">
        <v>8115372</v>
      </c>
      <c r="G108" s="36">
        <v>2927689.36</v>
      </c>
      <c r="H108" s="36">
        <v>5945648</v>
      </c>
      <c r="I108" s="36">
        <v>16943822.97</v>
      </c>
      <c r="J108" s="36">
        <v>8106122.57</v>
      </c>
      <c r="K108" s="36">
        <v>2892052.4</v>
      </c>
      <c r="L108" s="36">
        <v>5945648</v>
      </c>
      <c r="M108" s="36">
        <f t="shared" si="4"/>
        <v>99.73578693325766</v>
      </c>
      <c r="N108" s="36">
        <f t="shared" si="4"/>
        <v>99.8860258038695</v>
      </c>
      <c r="O108" s="36">
        <f t="shared" si="4"/>
        <v>98.78276157003214</v>
      </c>
      <c r="P108" s="36">
        <f t="shared" si="3"/>
        <v>100</v>
      </c>
      <c r="Q108" s="36">
        <f t="shared" si="5"/>
        <v>47.84116656761789</v>
      </c>
      <c r="R108" s="36">
        <f t="shared" si="5"/>
        <v>17.068476253089653</v>
      </c>
      <c r="S108" s="36">
        <f t="shared" si="5"/>
        <v>35.09035717929246</v>
      </c>
      <c r="T108" s="36">
        <v>96.82</v>
      </c>
      <c r="U108" s="36">
        <v>101.94</v>
      </c>
      <c r="V108" s="36">
        <v>76.94</v>
      </c>
      <c r="W108" s="36">
        <v>102.7</v>
      </c>
    </row>
    <row r="109" spans="1:23" ht="13.5">
      <c r="A109" s="35" t="s">
        <v>63</v>
      </c>
      <c r="B109" s="35">
        <v>1012132</v>
      </c>
      <c r="C109" s="35">
        <v>2</v>
      </c>
      <c r="D109" s="34" t="s">
        <v>158</v>
      </c>
      <c r="E109" s="36">
        <v>14823099.02</v>
      </c>
      <c r="F109" s="36">
        <v>4218080.62</v>
      </c>
      <c r="G109" s="36">
        <v>3279826.4</v>
      </c>
      <c r="H109" s="36">
        <v>7325192</v>
      </c>
      <c r="I109" s="36">
        <v>14781643.7</v>
      </c>
      <c r="J109" s="36">
        <v>4235298.56</v>
      </c>
      <c r="K109" s="36">
        <v>3221153.14</v>
      </c>
      <c r="L109" s="36">
        <v>7325192</v>
      </c>
      <c r="M109" s="36">
        <f t="shared" si="4"/>
        <v>99.7203329752836</v>
      </c>
      <c r="N109" s="36">
        <f t="shared" si="4"/>
        <v>100.40819371536809</v>
      </c>
      <c r="O109" s="36">
        <f t="shared" si="4"/>
        <v>98.21108641603715</v>
      </c>
      <c r="P109" s="36">
        <f t="shared" si="3"/>
        <v>100</v>
      </c>
      <c r="Q109" s="36">
        <f t="shared" si="5"/>
        <v>28.652419487015507</v>
      </c>
      <c r="R109" s="36">
        <f t="shared" si="5"/>
        <v>21.791576128979486</v>
      </c>
      <c r="S109" s="36">
        <f t="shared" si="5"/>
        <v>49.55600438400501</v>
      </c>
      <c r="T109" s="36">
        <v>98.38</v>
      </c>
      <c r="U109" s="36">
        <v>102.17</v>
      </c>
      <c r="V109" s="36">
        <v>84.91</v>
      </c>
      <c r="W109" s="36">
        <v>103.36</v>
      </c>
    </row>
    <row r="110" spans="1:23" ht="13.5">
      <c r="A110" s="35" t="s">
        <v>63</v>
      </c>
      <c r="B110" s="35">
        <v>1012142</v>
      </c>
      <c r="C110" s="35">
        <v>2</v>
      </c>
      <c r="D110" s="34" t="s">
        <v>159</v>
      </c>
      <c r="E110" s="36">
        <v>17032075.97</v>
      </c>
      <c r="F110" s="36">
        <v>4537153.73</v>
      </c>
      <c r="G110" s="36">
        <v>4341860.24</v>
      </c>
      <c r="H110" s="36">
        <v>8153062</v>
      </c>
      <c r="I110" s="36">
        <v>16364325.99</v>
      </c>
      <c r="J110" s="36">
        <v>3930986.2</v>
      </c>
      <c r="K110" s="36">
        <v>4280277.79</v>
      </c>
      <c r="L110" s="36">
        <v>8153062</v>
      </c>
      <c r="M110" s="36">
        <f t="shared" si="4"/>
        <v>96.07945630834338</v>
      </c>
      <c r="N110" s="36">
        <f t="shared" si="4"/>
        <v>86.63991643060328</v>
      </c>
      <c r="O110" s="36">
        <f t="shared" si="4"/>
        <v>98.58165747868476</v>
      </c>
      <c r="P110" s="36">
        <f t="shared" si="3"/>
        <v>100</v>
      </c>
      <c r="Q110" s="36">
        <f t="shared" si="5"/>
        <v>24.02168107872068</v>
      </c>
      <c r="R110" s="36">
        <f t="shared" si="5"/>
        <v>26.15615084064944</v>
      </c>
      <c r="S110" s="36">
        <f t="shared" si="5"/>
        <v>49.82216808062988</v>
      </c>
      <c r="T110" s="36">
        <v>101.1</v>
      </c>
      <c r="U110" s="36">
        <v>96.45</v>
      </c>
      <c r="V110" s="36">
        <v>105.66</v>
      </c>
      <c r="W110" s="36">
        <v>101.16</v>
      </c>
    </row>
    <row r="111" spans="1:23" ht="13.5">
      <c r="A111" s="35" t="s">
        <v>63</v>
      </c>
      <c r="B111" s="35">
        <v>1013011</v>
      </c>
      <c r="C111" s="35">
        <v>1</v>
      </c>
      <c r="D111" s="34" t="s">
        <v>160</v>
      </c>
      <c r="E111" s="36">
        <v>62092408.77</v>
      </c>
      <c r="F111" s="36">
        <v>41524244</v>
      </c>
      <c r="G111" s="36">
        <v>10231361.77</v>
      </c>
      <c r="H111" s="36">
        <v>10336803</v>
      </c>
      <c r="I111" s="36">
        <v>58619373.07</v>
      </c>
      <c r="J111" s="36">
        <v>38061962.56</v>
      </c>
      <c r="K111" s="36">
        <v>10170607.51</v>
      </c>
      <c r="L111" s="36">
        <v>10386803</v>
      </c>
      <c r="M111" s="36">
        <f t="shared" si="4"/>
        <v>94.40666617900962</v>
      </c>
      <c r="N111" s="36">
        <f t="shared" si="4"/>
        <v>91.66202414184832</v>
      </c>
      <c r="O111" s="36">
        <f t="shared" si="4"/>
        <v>99.40619575999999</v>
      </c>
      <c r="P111" s="36">
        <f t="shared" si="3"/>
        <v>100.48370855089334</v>
      </c>
      <c r="Q111" s="36">
        <f t="shared" si="5"/>
        <v>64.93068855333631</v>
      </c>
      <c r="R111" s="36">
        <f t="shared" si="5"/>
        <v>17.350249546092595</v>
      </c>
      <c r="S111" s="36">
        <f t="shared" si="5"/>
        <v>17.71906190057109</v>
      </c>
      <c r="T111" s="36">
        <v>102.15</v>
      </c>
      <c r="U111" s="36">
        <v>106.76</v>
      </c>
      <c r="V111" s="36">
        <v>85.79</v>
      </c>
      <c r="W111" s="36">
        <v>105.15</v>
      </c>
    </row>
    <row r="112" spans="1:23" ht="13.5">
      <c r="A112" s="35" t="s">
        <v>63</v>
      </c>
      <c r="B112" s="35">
        <v>1013023</v>
      </c>
      <c r="C112" s="35">
        <v>3</v>
      </c>
      <c r="D112" s="34" t="s">
        <v>161</v>
      </c>
      <c r="E112" s="36">
        <v>36077362.06</v>
      </c>
      <c r="F112" s="36">
        <v>14473888</v>
      </c>
      <c r="G112" s="36">
        <v>9030803.06</v>
      </c>
      <c r="H112" s="36">
        <v>12572671</v>
      </c>
      <c r="I112" s="36">
        <v>35930239.46</v>
      </c>
      <c r="J112" s="36">
        <v>14400692.54</v>
      </c>
      <c r="K112" s="36">
        <v>8956875.92</v>
      </c>
      <c r="L112" s="36">
        <v>12572671</v>
      </c>
      <c r="M112" s="36">
        <f t="shared" si="4"/>
        <v>99.59220244607873</v>
      </c>
      <c r="N112" s="36">
        <f t="shared" si="4"/>
        <v>99.49429303308136</v>
      </c>
      <c r="O112" s="36">
        <f t="shared" si="4"/>
        <v>99.18138908014234</v>
      </c>
      <c r="P112" s="36">
        <f t="shared" si="3"/>
        <v>100</v>
      </c>
      <c r="Q112" s="36">
        <f t="shared" si="5"/>
        <v>40.07958966160478</v>
      </c>
      <c r="R112" s="36">
        <f t="shared" si="5"/>
        <v>24.92851718945933</v>
      </c>
      <c r="S112" s="36">
        <f t="shared" si="5"/>
        <v>34.99189314893589</v>
      </c>
      <c r="T112" s="36">
        <v>102.25</v>
      </c>
      <c r="U112" s="36">
        <v>96.92</v>
      </c>
      <c r="V112" s="36">
        <v>124.6</v>
      </c>
      <c r="W112" s="36">
        <v>96.03</v>
      </c>
    </row>
    <row r="113" spans="1:23" ht="13.5">
      <c r="A113" s="35" t="s">
        <v>63</v>
      </c>
      <c r="B113" s="35">
        <v>1013032</v>
      </c>
      <c r="C113" s="35">
        <v>2</v>
      </c>
      <c r="D113" s="34" t="s">
        <v>162</v>
      </c>
      <c r="E113" s="36">
        <v>13320179.75</v>
      </c>
      <c r="F113" s="36">
        <v>3866777.4</v>
      </c>
      <c r="G113" s="36">
        <v>3307667.35</v>
      </c>
      <c r="H113" s="36">
        <v>6145735</v>
      </c>
      <c r="I113" s="36">
        <v>13314763.97</v>
      </c>
      <c r="J113" s="36">
        <v>3908255.67</v>
      </c>
      <c r="K113" s="36">
        <v>3260773.3</v>
      </c>
      <c r="L113" s="36">
        <v>6145735</v>
      </c>
      <c r="M113" s="36">
        <f t="shared" si="4"/>
        <v>99.95934153966654</v>
      </c>
      <c r="N113" s="36">
        <f t="shared" si="4"/>
        <v>101.07268315988398</v>
      </c>
      <c r="O113" s="36">
        <f t="shared" si="4"/>
        <v>98.58226220965055</v>
      </c>
      <c r="P113" s="36">
        <f t="shared" si="3"/>
        <v>100</v>
      </c>
      <c r="Q113" s="36">
        <f t="shared" si="5"/>
        <v>29.352797231748447</v>
      </c>
      <c r="R113" s="36">
        <f t="shared" si="5"/>
        <v>24.489906898439745</v>
      </c>
      <c r="S113" s="36">
        <f t="shared" si="5"/>
        <v>46.1572958698118</v>
      </c>
      <c r="T113" s="36">
        <v>103.14</v>
      </c>
      <c r="U113" s="36">
        <v>105.79</v>
      </c>
      <c r="V113" s="36">
        <v>102.31</v>
      </c>
      <c r="W113" s="36">
        <v>101.96</v>
      </c>
    </row>
    <row r="114" spans="1:23" ht="13.5">
      <c r="A114" s="35" t="s">
        <v>63</v>
      </c>
      <c r="B114" s="35">
        <v>1013042</v>
      </c>
      <c r="C114" s="35">
        <v>2</v>
      </c>
      <c r="D114" s="34" t="s">
        <v>160</v>
      </c>
      <c r="E114" s="36">
        <v>26444456.79</v>
      </c>
      <c r="F114" s="36">
        <v>12266920.13</v>
      </c>
      <c r="G114" s="36">
        <v>6337132.66</v>
      </c>
      <c r="H114" s="36">
        <v>7840404</v>
      </c>
      <c r="I114" s="36">
        <v>27109944.35</v>
      </c>
      <c r="J114" s="36">
        <v>12950593.83</v>
      </c>
      <c r="K114" s="36">
        <v>6318946.52</v>
      </c>
      <c r="L114" s="36">
        <v>7840404</v>
      </c>
      <c r="M114" s="36">
        <f t="shared" si="4"/>
        <v>102.51654842179121</v>
      </c>
      <c r="N114" s="36">
        <f t="shared" si="4"/>
        <v>105.57331174210556</v>
      </c>
      <c r="O114" s="36">
        <f t="shared" si="4"/>
        <v>99.7130225769962</v>
      </c>
      <c r="P114" s="36">
        <f t="shared" si="3"/>
        <v>100</v>
      </c>
      <c r="Q114" s="36">
        <f t="shared" si="5"/>
        <v>47.7706396693507</v>
      </c>
      <c r="R114" s="36">
        <f t="shared" si="5"/>
        <v>23.308592737852667</v>
      </c>
      <c r="S114" s="36">
        <f t="shared" si="5"/>
        <v>28.920767592796626</v>
      </c>
      <c r="T114" s="36">
        <v>106.37</v>
      </c>
      <c r="U114" s="36">
        <v>103.68</v>
      </c>
      <c r="V114" s="36">
        <v>121.63</v>
      </c>
      <c r="W114" s="36">
        <v>100.53</v>
      </c>
    </row>
    <row r="115" spans="1:23" ht="13.5">
      <c r="A115" s="35" t="s">
        <v>63</v>
      </c>
      <c r="B115" s="35">
        <v>1013052</v>
      </c>
      <c r="C115" s="35">
        <v>2</v>
      </c>
      <c r="D115" s="34" t="s">
        <v>163</v>
      </c>
      <c r="E115" s="36">
        <v>5709919.59</v>
      </c>
      <c r="F115" s="36">
        <v>2228573</v>
      </c>
      <c r="G115" s="36">
        <v>1274454.59</v>
      </c>
      <c r="H115" s="36">
        <v>2206892</v>
      </c>
      <c r="I115" s="36">
        <v>5635970.88</v>
      </c>
      <c r="J115" s="36">
        <v>2175109.82</v>
      </c>
      <c r="K115" s="36">
        <v>1253969.06</v>
      </c>
      <c r="L115" s="36">
        <v>2206892</v>
      </c>
      <c r="M115" s="36">
        <f t="shared" si="4"/>
        <v>98.70490803181346</v>
      </c>
      <c r="N115" s="36">
        <f t="shared" si="4"/>
        <v>97.60101284543966</v>
      </c>
      <c r="O115" s="36">
        <f t="shared" si="4"/>
        <v>98.39260416489222</v>
      </c>
      <c r="P115" s="36">
        <f t="shared" si="3"/>
        <v>100</v>
      </c>
      <c r="Q115" s="36">
        <f t="shared" si="5"/>
        <v>38.59334738081542</v>
      </c>
      <c r="R115" s="36">
        <f t="shared" si="5"/>
        <v>22.24938855610269</v>
      </c>
      <c r="S115" s="36">
        <f t="shared" si="5"/>
        <v>39.15726406308189</v>
      </c>
      <c r="T115" s="36">
        <v>84.52</v>
      </c>
      <c r="U115" s="36">
        <v>99.01</v>
      </c>
      <c r="V115" s="36">
        <v>75.58</v>
      </c>
      <c r="W115" s="36">
        <v>78.47</v>
      </c>
    </row>
    <row r="116" spans="1:23" ht="13.5">
      <c r="A116" s="35" t="s">
        <v>63</v>
      </c>
      <c r="B116" s="35">
        <v>1013062</v>
      </c>
      <c r="C116" s="35">
        <v>2</v>
      </c>
      <c r="D116" s="34" t="s">
        <v>164</v>
      </c>
      <c r="E116" s="36">
        <v>20382940.37</v>
      </c>
      <c r="F116" s="36">
        <v>5713723</v>
      </c>
      <c r="G116" s="36">
        <v>6822821.37</v>
      </c>
      <c r="H116" s="36">
        <v>7846396</v>
      </c>
      <c r="I116" s="36">
        <v>20163088.39</v>
      </c>
      <c r="J116" s="36">
        <v>5522097.24</v>
      </c>
      <c r="K116" s="36">
        <v>6794595.15</v>
      </c>
      <c r="L116" s="36">
        <v>7846396</v>
      </c>
      <c r="M116" s="36">
        <f t="shared" si="4"/>
        <v>98.92139222305933</v>
      </c>
      <c r="N116" s="36">
        <f t="shared" si="4"/>
        <v>96.64621893640977</v>
      </c>
      <c r="O116" s="36">
        <f t="shared" si="4"/>
        <v>99.58629695152051</v>
      </c>
      <c r="P116" s="36">
        <f t="shared" si="3"/>
        <v>100</v>
      </c>
      <c r="Q116" s="36">
        <f t="shared" si="5"/>
        <v>27.387159809995755</v>
      </c>
      <c r="R116" s="36">
        <f t="shared" si="5"/>
        <v>33.69818660007372</v>
      </c>
      <c r="S116" s="36">
        <f t="shared" si="5"/>
        <v>38.91465358993052</v>
      </c>
      <c r="T116" s="36">
        <v>122.1</v>
      </c>
      <c r="U116" s="36">
        <v>114.59</v>
      </c>
      <c r="V116" s="36">
        <v>158.88</v>
      </c>
      <c r="W116" s="36">
        <v>105.78</v>
      </c>
    </row>
    <row r="117" spans="1:23" ht="13.5">
      <c r="A117" s="35" t="s">
        <v>63</v>
      </c>
      <c r="B117" s="35">
        <v>1014011</v>
      </c>
      <c r="C117" s="35">
        <v>1</v>
      </c>
      <c r="D117" s="34" t="s">
        <v>165</v>
      </c>
      <c r="E117" s="36">
        <v>131164451.21</v>
      </c>
      <c r="F117" s="36">
        <v>81189078.68</v>
      </c>
      <c r="G117" s="36">
        <v>27710568.53</v>
      </c>
      <c r="H117" s="36">
        <v>22264804</v>
      </c>
      <c r="I117" s="36">
        <v>132154494.51</v>
      </c>
      <c r="J117" s="36">
        <v>81852798.33</v>
      </c>
      <c r="K117" s="36">
        <v>28036892.18</v>
      </c>
      <c r="L117" s="36">
        <v>22264804</v>
      </c>
      <c r="M117" s="36">
        <f t="shared" si="4"/>
        <v>100.75481069060008</v>
      </c>
      <c r="N117" s="36">
        <f t="shared" si="4"/>
        <v>100.8174986842947</v>
      </c>
      <c r="O117" s="36">
        <f t="shared" si="4"/>
        <v>101.17761441684863</v>
      </c>
      <c r="P117" s="36">
        <f t="shared" si="3"/>
        <v>100</v>
      </c>
      <c r="Q117" s="36">
        <f t="shared" si="5"/>
        <v>61.93720359908477</v>
      </c>
      <c r="R117" s="36">
        <f t="shared" si="5"/>
        <v>21.215239242490142</v>
      </c>
      <c r="S117" s="36">
        <f t="shared" si="5"/>
        <v>16.84755715842509</v>
      </c>
      <c r="T117" s="36">
        <v>100.09</v>
      </c>
      <c r="U117" s="36">
        <v>100.15</v>
      </c>
      <c r="V117" s="36">
        <v>97.49</v>
      </c>
      <c r="W117" s="36">
        <v>103.37</v>
      </c>
    </row>
    <row r="118" spans="1:23" ht="13.5">
      <c r="A118" s="35" t="s">
        <v>63</v>
      </c>
      <c r="B118" s="35">
        <v>1014023</v>
      </c>
      <c r="C118" s="35">
        <v>3</v>
      </c>
      <c r="D118" s="34" t="s">
        <v>166</v>
      </c>
      <c r="E118" s="36">
        <v>42685436.1</v>
      </c>
      <c r="F118" s="36">
        <v>14164464.85</v>
      </c>
      <c r="G118" s="36">
        <v>8759684.25</v>
      </c>
      <c r="H118" s="36">
        <v>19761287</v>
      </c>
      <c r="I118" s="36">
        <v>42435275.41</v>
      </c>
      <c r="J118" s="36">
        <v>14002606.45</v>
      </c>
      <c r="K118" s="36">
        <v>8671381.96</v>
      </c>
      <c r="L118" s="36">
        <v>19761287</v>
      </c>
      <c r="M118" s="36">
        <f t="shared" si="4"/>
        <v>99.41394369401792</v>
      </c>
      <c r="N118" s="36">
        <f t="shared" si="4"/>
        <v>98.85729251536107</v>
      </c>
      <c r="O118" s="36">
        <f t="shared" si="4"/>
        <v>98.99194665606812</v>
      </c>
      <c r="P118" s="36">
        <f t="shared" si="3"/>
        <v>100</v>
      </c>
      <c r="Q118" s="36">
        <f t="shared" si="5"/>
        <v>32.99756232217182</v>
      </c>
      <c r="R118" s="36">
        <f t="shared" si="5"/>
        <v>20.43437181971621</v>
      </c>
      <c r="S118" s="36">
        <f t="shared" si="5"/>
        <v>46.56806585811199</v>
      </c>
      <c r="T118" s="36">
        <v>98.74</v>
      </c>
      <c r="U118" s="36">
        <v>100.88</v>
      </c>
      <c r="V118" s="36">
        <v>90.93</v>
      </c>
      <c r="W118" s="36">
        <v>101.03</v>
      </c>
    </row>
    <row r="119" spans="1:23" ht="13.5">
      <c r="A119" s="35" t="s">
        <v>63</v>
      </c>
      <c r="B119" s="35">
        <v>1014032</v>
      </c>
      <c r="C119" s="35">
        <v>2</v>
      </c>
      <c r="D119" s="34" t="s">
        <v>167</v>
      </c>
      <c r="E119" s="36">
        <v>17399221.75</v>
      </c>
      <c r="F119" s="36">
        <v>4011637.22</v>
      </c>
      <c r="G119" s="36">
        <v>4976417.53</v>
      </c>
      <c r="H119" s="36">
        <v>8411167</v>
      </c>
      <c r="I119" s="36">
        <v>17390902.91</v>
      </c>
      <c r="J119" s="36">
        <v>3925889.08</v>
      </c>
      <c r="K119" s="36">
        <v>5262545.83</v>
      </c>
      <c r="L119" s="36">
        <v>8202468</v>
      </c>
      <c r="M119" s="36">
        <f t="shared" si="4"/>
        <v>99.95218843624428</v>
      </c>
      <c r="N119" s="36">
        <f t="shared" si="4"/>
        <v>97.86251509552002</v>
      </c>
      <c r="O119" s="36">
        <f t="shared" si="4"/>
        <v>105.7496843517469</v>
      </c>
      <c r="P119" s="36">
        <f t="shared" si="3"/>
        <v>97.51878663210468</v>
      </c>
      <c r="Q119" s="36">
        <f t="shared" si="5"/>
        <v>22.574383287152745</v>
      </c>
      <c r="R119" s="36">
        <f t="shared" si="5"/>
        <v>30.260337012024642</v>
      </c>
      <c r="S119" s="36">
        <f t="shared" si="5"/>
        <v>47.165279700822616</v>
      </c>
      <c r="T119" s="36">
        <v>91.22</v>
      </c>
      <c r="U119" s="36">
        <v>71.64</v>
      </c>
      <c r="V119" s="36">
        <v>97.32</v>
      </c>
      <c r="W119" s="36">
        <v>100.32</v>
      </c>
    </row>
    <row r="120" spans="1:23" ht="13.5">
      <c r="A120" s="35" t="s">
        <v>63</v>
      </c>
      <c r="B120" s="35">
        <v>1014042</v>
      </c>
      <c r="C120" s="35">
        <v>2</v>
      </c>
      <c r="D120" s="34" t="s">
        <v>168</v>
      </c>
      <c r="E120" s="36">
        <v>23129532.41</v>
      </c>
      <c r="F120" s="36">
        <v>5347287.14</v>
      </c>
      <c r="G120" s="36">
        <v>9690371.27</v>
      </c>
      <c r="H120" s="36">
        <v>8091874</v>
      </c>
      <c r="I120" s="36">
        <v>23220393.13</v>
      </c>
      <c r="J120" s="36">
        <v>5500111.31</v>
      </c>
      <c r="K120" s="36">
        <v>9617942.82</v>
      </c>
      <c r="L120" s="36">
        <v>8102339</v>
      </c>
      <c r="M120" s="36">
        <f t="shared" si="4"/>
        <v>100.39283422764187</v>
      </c>
      <c r="N120" s="36">
        <f t="shared" si="4"/>
        <v>102.8579757547862</v>
      </c>
      <c r="O120" s="36">
        <f t="shared" si="4"/>
        <v>99.25257301312874</v>
      </c>
      <c r="P120" s="36">
        <f t="shared" si="3"/>
        <v>100.12932727326205</v>
      </c>
      <c r="Q120" s="36">
        <f t="shared" si="5"/>
        <v>23.686555516986633</v>
      </c>
      <c r="R120" s="36">
        <f t="shared" si="5"/>
        <v>41.42024110510828</v>
      </c>
      <c r="S120" s="36">
        <f t="shared" si="5"/>
        <v>34.89320337790509</v>
      </c>
      <c r="T120" s="36">
        <v>109.77</v>
      </c>
      <c r="U120" s="36">
        <v>94.93</v>
      </c>
      <c r="V120" s="36">
        <v>147.71</v>
      </c>
      <c r="W120" s="36">
        <v>91.58</v>
      </c>
    </row>
    <row r="121" spans="1:23" ht="13.5">
      <c r="A121" s="35" t="s">
        <v>63</v>
      </c>
      <c r="B121" s="35">
        <v>1014052</v>
      </c>
      <c r="C121" s="35">
        <v>2</v>
      </c>
      <c r="D121" s="34" t="s">
        <v>169</v>
      </c>
      <c r="E121" s="36">
        <v>17411382.88</v>
      </c>
      <c r="F121" s="36">
        <v>6100601.74</v>
      </c>
      <c r="G121" s="36">
        <v>3894410.14</v>
      </c>
      <c r="H121" s="36">
        <v>7416371</v>
      </c>
      <c r="I121" s="36">
        <v>17211445.62</v>
      </c>
      <c r="J121" s="36">
        <v>5936236.28</v>
      </c>
      <c r="K121" s="36">
        <v>3858838.34</v>
      </c>
      <c r="L121" s="36">
        <v>7416371</v>
      </c>
      <c r="M121" s="36">
        <f t="shared" si="4"/>
        <v>98.85168650084847</v>
      </c>
      <c r="N121" s="36">
        <f t="shared" si="4"/>
        <v>97.30575003901173</v>
      </c>
      <c r="O121" s="36">
        <f t="shared" si="4"/>
        <v>99.08659338073723</v>
      </c>
      <c r="P121" s="36">
        <f t="shared" si="3"/>
        <v>100</v>
      </c>
      <c r="Q121" s="36">
        <f t="shared" si="5"/>
        <v>34.49005046445367</v>
      </c>
      <c r="R121" s="36">
        <f t="shared" si="5"/>
        <v>22.420187270707594</v>
      </c>
      <c r="S121" s="36">
        <f t="shared" si="5"/>
        <v>43.08976226483874</v>
      </c>
      <c r="T121" s="36">
        <v>88.02</v>
      </c>
      <c r="U121" s="36">
        <v>92.11</v>
      </c>
      <c r="V121" s="36">
        <v>78.06</v>
      </c>
      <c r="W121" s="36">
        <v>90.83</v>
      </c>
    </row>
    <row r="122" spans="1:23" ht="13.5">
      <c r="A122" s="35" t="s">
        <v>63</v>
      </c>
      <c r="B122" s="35">
        <v>1014062</v>
      </c>
      <c r="C122" s="35">
        <v>2</v>
      </c>
      <c r="D122" s="34" t="s">
        <v>170</v>
      </c>
      <c r="E122" s="36">
        <v>21477203.43</v>
      </c>
      <c r="F122" s="36">
        <v>4389483.97</v>
      </c>
      <c r="G122" s="36">
        <v>7947826.46</v>
      </c>
      <c r="H122" s="36">
        <v>9139893</v>
      </c>
      <c r="I122" s="36">
        <v>21351360.79</v>
      </c>
      <c r="J122" s="36">
        <v>4516122.5</v>
      </c>
      <c r="K122" s="36">
        <v>7695345.29</v>
      </c>
      <c r="L122" s="36">
        <v>9139893</v>
      </c>
      <c r="M122" s="36">
        <f t="shared" si="4"/>
        <v>99.41406412426946</v>
      </c>
      <c r="N122" s="36">
        <f t="shared" si="4"/>
        <v>102.88504368316443</v>
      </c>
      <c r="O122" s="36">
        <f t="shared" si="4"/>
        <v>96.82326770380942</v>
      </c>
      <c r="P122" s="36">
        <f t="shared" si="3"/>
        <v>100</v>
      </c>
      <c r="Q122" s="36">
        <f t="shared" si="5"/>
        <v>21.151450459846778</v>
      </c>
      <c r="R122" s="36">
        <f t="shared" si="5"/>
        <v>36.04147466612127</v>
      </c>
      <c r="S122" s="36">
        <f t="shared" si="5"/>
        <v>42.807074874031954</v>
      </c>
      <c r="T122" s="36">
        <v>117.08</v>
      </c>
      <c r="U122" s="36">
        <v>82.72</v>
      </c>
      <c r="V122" s="36">
        <v>208.76</v>
      </c>
      <c r="W122" s="36">
        <v>100.54</v>
      </c>
    </row>
    <row r="123" spans="1:23" ht="13.5">
      <c r="A123" s="35" t="s">
        <v>63</v>
      </c>
      <c r="B123" s="35">
        <v>1014072</v>
      </c>
      <c r="C123" s="35">
        <v>2</v>
      </c>
      <c r="D123" s="34" t="s">
        <v>171</v>
      </c>
      <c r="E123" s="36">
        <v>9239613.16</v>
      </c>
      <c r="F123" s="36">
        <v>2977599</v>
      </c>
      <c r="G123" s="36">
        <v>2181581.16</v>
      </c>
      <c r="H123" s="36">
        <v>4080433</v>
      </c>
      <c r="I123" s="36">
        <v>9277703</v>
      </c>
      <c r="J123" s="36">
        <v>3015852.68</v>
      </c>
      <c r="K123" s="36">
        <v>2181417.32</v>
      </c>
      <c r="L123" s="36">
        <v>4080433</v>
      </c>
      <c r="M123" s="36">
        <f t="shared" si="4"/>
        <v>100.41224496459328</v>
      </c>
      <c r="N123" s="36">
        <f t="shared" si="4"/>
        <v>101.28471563833814</v>
      </c>
      <c r="O123" s="36">
        <f t="shared" si="4"/>
        <v>99.99248985080159</v>
      </c>
      <c r="P123" s="36">
        <f t="shared" si="3"/>
        <v>100</v>
      </c>
      <c r="Q123" s="36">
        <f t="shared" si="5"/>
        <v>32.50645854906112</v>
      </c>
      <c r="R123" s="36">
        <f t="shared" si="5"/>
        <v>23.512471998726404</v>
      </c>
      <c r="S123" s="36">
        <f t="shared" si="5"/>
        <v>43.98106945221247</v>
      </c>
      <c r="T123" s="36">
        <v>89.05</v>
      </c>
      <c r="U123" s="36">
        <v>100.42</v>
      </c>
      <c r="V123" s="36">
        <v>69.42</v>
      </c>
      <c r="W123" s="36">
        <v>95.51</v>
      </c>
    </row>
    <row r="124" spans="1:23" ht="13.5">
      <c r="A124" s="35" t="s">
        <v>63</v>
      </c>
      <c r="B124" s="35">
        <v>1014082</v>
      </c>
      <c r="C124" s="35">
        <v>2</v>
      </c>
      <c r="D124" s="34" t="s">
        <v>165</v>
      </c>
      <c r="E124" s="36">
        <v>34958197.5</v>
      </c>
      <c r="F124" s="36">
        <v>15797662.82</v>
      </c>
      <c r="G124" s="36">
        <v>8037817.68</v>
      </c>
      <c r="H124" s="36">
        <v>11122717</v>
      </c>
      <c r="I124" s="36">
        <v>34038829.2</v>
      </c>
      <c r="J124" s="36">
        <v>14919878.94</v>
      </c>
      <c r="K124" s="36">
        <v>7996233.26</v>
      </c>
      <c r="L124" s="36">
        <v>11122717</v>
      </c>
      <c r="M124" s="36">
        <f t="shared" si="4"/>
        <v>97.37009237961998</v>
      </c>
      <c r="N124" s="36">
        <f t="shared" si="4"/>
        <v>94.44358390224205</v>
      </c>
      <c r="O124" s="36">
        <f t="shared" si="4"/>
        <v>99.4826404173925</v>
      </c>
      <c r="P124" s="36">
        <f t="shared" si="3"/>
        <v>100</v>
      </c>
      <c r="Q124" s="36">
        <f t="shared" si="5"/>
        <v>43.831939260707586</v>
      </c>
      <c r="R124" s="36">
        <f t="shared" si="5"/>
        <v>23.491504989836724</v>
      </c>
      <c r="S124" s="36">
        <f t="shared" si="5"/>
        <v>32.67655574945568</v>
      </c>
      <c r="T124" s="36">
        <v>111.2</v>
      </c>
      <c r="U124" s="36">
        <v>121.73</v>
      </c>
      <c r="V124" s="36">
        <v>111.79</v>
      </c>
      <c r="W124" s="36">
        <v>99.31</v>
      </c>
    </row>
    <row r="125" spans="1:23" ht="13.5">
      <c r="A125" s="35" t="s">
        <v>63</v>
      </c>
      <c r="B125" s="35">
        <v>1014093</v>
      </c>
      <c r="C125" s="35">
        <v>3</v>
      </c>
      <c r="D125" s="34" t="s">
        <v>172</v>
      </c>
      <c r="E125" s="36">
        <v>37808821.72</v>
      </c>
      <c r="F125" s="36">
        <v>10500738.87</v>
      </c>
      <c r="G125" s="36">
        <v>9530568.85</v>
      </c>
      <c r="H125" s="36">
        <v>17777514</v>
      </c>
      <c r="I125" s="36">
        <v>37344849.79</v>
      </c>
      <c r="J125" s="36">
        <v>10936930</v>
      </c>
      <c r="K125" s="36">
        <v>8630405.79</v>
      </c>
      <c r="L125" s="36">
        <v>17777514</v>
      </c>
      <c r="M125" s="36">
        <f t="shared" si="4"/>
        <v>98.77284742318598</v>
      </c>
      <c r="N125" s="36">
        <f t="shared" si="4"/>
        <v>104.15390893345776</v>
      </c>
      <c r="O125" s="36">
        <f t="shared" si="4"/>
        <v>90.55499126896291</v>
      </c>
      <c r="P125" s="36">
        <f t="shared" si="3"/>
        <v>100</v>
      </c>
      <c r="Q125" s="36">
        <f t="shared" si="5"/>
        <v>29.286314074099266</v>
      </c>
      <c r="R125" s="36">
        <f t="shared" si="5"/>
        <v>23.110029464654595</v>
      </c>
      <c r="S125" s="36">
        <f t="shared" si="5"/>
        <v>47.60365646124614</v>
      </c>
      <c r="T125" s="36">
        <v>99.67</v>
      </c>
      <c r="U125" s="36">
        <v>103.02</v>
      </c>
      <c r="V125" s="36">
        <v>93.55</v>
      </c>
      <c r="W125" s="36">
        <v>100.85</v>
      </c>
    </row>
    <row r="126" spans="1:23" ht="13.5">
      <c r="A126" s="35" t="s">
        <v>63</v>
      </c>
      <c r="B126" s="35">
        <v>1014102</v>
      </c>
      <c r="C126" s="35">
        <v>2</v>
      </c>
      <c r="D126" s="34" t="s">
        <v>173</v>
      </c>
      <c r="E126" s="36">
        <v>21051738.91</v>
      </c>
      <c r="F126" s="36">
        <v>8918836.24</v>
      </c>
      <c r="G126" s="36">
        <v>4970308.67</v>
      </c>
      <c r="H126" s="36">
        <v>7162594</v>
      </c>
      <c r="I126" s="36">
        <v>21201891.97</v>
      </c>
      <c r="J126" s="36">
        <v>9157258.71</v>
      </c>
      <c r="K126" s="36">
        <v>4882039.26</v>
      </c>
      <c r="L126" s="36">
        <v>7162594</v>
      </c>
      <c r="M126" s="36">
        <f t="shared" si="4"/>
        <v>100.71325727837464</v>
      </c>
      <c r="N126" s="36">
        <f t="shared" si="4"/>
        <v>102.67324641448963</v>
      </c>
      <c r="O126" s="36">
        <f t="shared" si="4"/>
        <v>98.22406583050304</v>
      </c>
      <c r="P126" s="36">
        <f t="shared" si="3"/>
        <v>100</v>
      </c>
      <c r="Q126" s="36">
        <f t="shared" si="5"/>
        <v>43.1907620459402</v>
      </c>
      <c r="R126" s="36">
        <f t="shared" si="5"/>
        <v>23.026432107605917</v>
      </c>
      <c r="S126" s="36">
        <f t="shared" si="5"/>
        <v>33.7828058464539</v>
      </c>
      <c r="T126" s="36">
        <v>109.65</v>
      </c>
      <c r="U126" s="36">
        <v>124.46</v>
      </c>
      <c r="V126" s="36">
        <v>105.51</v>
      </c>
      <c r="W126" s="36">
        <v>97.43</v>
      </c>
    </row>
    <row r="127" spans="1:23" ht="13.5">
      <c r="A127" s="35" t="s">
        <v>63</v>
      </c>
      <c r="B127" s="35">
        <v>1014113</v>
      </c>
      <c r="C127" s="35">
        <v>3</v>
      </c>
      <c r="D127" s="34" t="s">
        <v>174</v>
      </c>
      <c r="E127" s="36">
        <v>26234634.64</v>
      </c>
      <c r="F127" s="36">
        <v>7542513.98</v>
      </c>
      <c r="G127" s="36">
        <v>7902679.66</v>
      </c>
      <c r="H127" s="36">
        <v>10789441</v>
      </c>
      <c r="I127" s="36">
        <v>26293824.71</v>
      </c>
      <c r="J127" s="36">
        <v>7705868.45</v>
      </c>
      <c r="K127" s="36">
        <v>7798515.26</v>
      </c>
      <c r="L127" s="36">
        <v>10789441</v>
      </c>
      <c r="M127" s="36">
        <f t="shared" si="4"/>
        <v>100.22561804580938</v>
      </c>
      <c r="N127" s="36">
        <f t="shared" si="4"/>
        <v>102.16578279381592</v>
      </c>
      <c r="O127" s="36">
        <f t="shared" si="4"/>
        <v>98.68191038380012</v>
      </c>
      <c r="P127" s="36">
        <f t="shared" si="3"/>
        <v>100</v>
      </c>
      <c r="Q127" s="36">
        <f t="shared" si="5"/>
        <v>29.30676132129733</v>
      </c>
      <c r="R127" s="36">
        <f t="shared" si="5"/>
        <v>29.659113293754057</v>
      </c>
      <c r="S127" s="36">
        <f t="shared" si="5"/>
        <v>41.0341253849486</v>
      </c>
      <c r="T127" s="36">
        <v>83.78</v>
      </c>
      <c r="U127" s="36">
        <v>115.16</v>
      </c>
      <c r="V127" s="36">
        <v>55.61</v>
      </c>
      <c r="W127" s="36">
        <v>101.13</v>
      </c>
    </row>
    <row r="128" spans="1:23" ht="13.5">
      <c r="A128" s="35" t="s">
        <v>63</v>
      </c>
      <c r="B128" s="35">
        <v>1015012</v>
      </c>
      <c r="C128" s="35">
        <v>2</v>
      </c>
      <c r="D128" s="34" t="s">
        <v>175</v>
      </c>
      <c r="E128" s="36">
        <v>18281418.28</v>
      </c>
      <c r="F128" s="36">
        <v>7720860</v>
      </c>
      <c r="G128" s="36">
        <v>5765713.28</v>
      </c>
      <c r="H128" s="36">
        <v>4794845</v>
      </c>
      <c r="I128" s="36">
        <v>17962363.82</v>
      </c>
      <c r="J128" s="36">
        <v>7887696.54</v>
      </c>
      <c r="K128" s="36">
        <v>5279822.28</v>
      </c>
      <c r="L128" s="36">
        <v>4794845</v>
      </c>
      <c r="M128" s="36">
        <f t="shared" si="4"/>
        <v>98.25476089921837</v>
      </c>
      <c r="N128" s="36">
        <f t="shared" si="4"/>
        <v>102.16085436078363</v>
      </c>
      <c r="O128" s="36">
        <f t="shared" si="4"/>
        <v>91.57275125550468</v>
      </c>
      <c r="P128" s="36">
        <f t="shared" si="3"/>
        <v>100</v>
      </c>
      <c r="Q128" s="36">
        <f t="shared" si="5"/>
        <v>43.91235262264051</v>
      </c>
      <c r="R128" s="36">
        <f t="shared" si="5"/>
        <v>29.393805475208328</v>
      </c>
      <c r="S128" s="36">
        <f t="shared" si="5"/>
        <v>26.69384190215116</v>
      </c>
      <c r="T128" s="36">
        <v>151.53</v>
      </c>
      <c r="U128" s="36">
        <v>139.96</v>
      </c>
      <c r="V128" s="36">
        <v>291.18</v>
      </c>
      <c r="W128" s="36">
        <v>108.84</v>
      </c>
    </row>
    <row r="129" spans="1:23" ht="13.5">
      <c r="A129" s="35" t="s">
        <v>63</v>
      </c>
      <c r="B129" s="35">
        <v>1015022</v>
      </c>
      <c r="C129" s="35">
        <v>2</v>
      </c>
      <c r="D129" s="34" t="s">
        <v>176</v>
      </c>
      <c r="E129" s="36">
        <v>19050486.66</v>
      </c>
      <c r="F129" s="36">
        <v>6316020.38</v>
      </c>
      <c r="G129" s="36">
        <v>3318956.28</v>
      </c>
      <c r="H129" s="36">
        <v>9415510</v>
      </c>
      <c r="I129" s="36">
        <v>18910610.02</v>
      </c>
      <c r="J129" s="36">
        <v>6217797.45</v>
      </c>
      <c r="K129" s="36">
        <v>3277302.57</v>
      </c>
      <c r="L129" s="36">
        <v>9415510</v>
      </c>
      <c r="M129" s="36">
        <f t="shared" si="4"/>
        <v>99.26575817984904</v>
      </c>
      <c r="N129" s="36">
        <f t="shared" si="4"/>
        <v>98.44486046449394</v>
      </c>
      <c r="O129" s="36">
        <f t="shared" si="4"/>
        <v>98.74497563432804</v>
      </c>
      <c r="P129" s="36">
        <f t="shared" si="3"/>
        <v>100</v>
      </c>
      <c r="Q129" s="36">
        <f t="shared" si="5"/>
        <v>32.879941172833725</v>
      </c>
      <c r="R129" s="36">
        <f t="shared" si="5"/>
        <v>17.33049630093318</v>
      </c>
      <c r="S129" s="36">
        <f t="shared" si="5"/>
        <v>49.78956252623309</v>
      </c>
      <c r="T129" s="36">
        <v>103.7</v>
      </c>
      <c r="U129" s="36">
        <v>111.26</v>
      </c>
      <c r="V129" s="36">
        <v>82.72</v>
      </c>
      <c r="W129" s="36">
        <v>108.39</v>
      </c>
    </row>
    <row r="130" spans="1:23" ht="13.5">
      <c r="A130" s="35" t="s">
        <v>63</v>
      </c>
      <c r="B130" s="35">
        <v>1015032</v>
      </c>
      <c r="C130" s="35">
        <v>2</v>
      </c>
      <c r="D130" s="34" t="s">
        <v>177</v>
      </c>
      <c r="E130" s="36">
        <v>9621210.72</v>
      </c>
      <c r="F130" s="36">
        <v>2906724</v>
      </c>
      <c r="G130" s="36">
        <v>2037889.72</v>
      </c>
      <c r="H130" s="36">
        <v>4676597</v>
      </c>
      <c r="I130" s="36">
        <v>9632729.99</v>
      </c>
      <c r="J130" s="36">
        <v>3041904.57</v>
      </c>
      <c r="K130" s="36">
        <v>1914228.42</v>
      </c>
      <c r="L130" s="36">
        <v>4676597</v>
      </c>
      <c r="M130" s="36">
        <f t="shared" si="4"/>
        <v>100.11972786310619</v>
      </c>
      <c r="N130" s="36">
        <f t="shared" si="4"/>
        <v>104.65061595115326</v>
      </c>
      <c r="O130" s="36">
        <f t="shared" si="4"/>
        <v>93.93189441085164</v>
      </c>
      <c r="P130" s="36">
        <f t="shared" si="3"/>
        <v>100</v>
      </c>
      <c r="Q130" s="36">
        <f t="shared" si="5"/>
        <v>31.57884185644032</v>
      </c>
      <c r="R130" s="36">
        <f t="shared" si="5"/>
        <v>19.872127859778203</v>
      </c>
      <c r="S130" s="36">
        <f t="shared" si="5"/>
        <v>48.54903028378147</v>
      </c>
      <c r="T130" s="36">
        <v>110.95</v>
      </c>
      <c r="U130" s="36">
        <v>116.27</v>
      </c>
      <c r="V130" s="36">
        <v>118.29</v>
      </c>
      <c r="W130" s="36">
        <v>105.14</v>
      </c>
    </row>
    <row r="131" spans="1:23" ht="13.5">
      <c r="A131" s="35" t="s">
        <v>63</v>
      </c>
      <c r="B131" s="35">
        <v>1015042</v>
      </c>
      <c r="C131" s="35">
        <v>2</v>
      </c>
      <c r="D131" s="34" t="s">
        <v>178</v>
      </c>
      <c r="E131" s="36">
        <v>10257933.17</v>
      </c>
      <c r="F131" s="36">
        <v>3940123</v>
      </c>
      <c r="G131" s="36">
        <v>3083549.17</v>
      </c>
      <c r="H131" s="36">
        <v>3234261</v>
      </c>
      <c r="I131" s="36">
        <v>10361585.9</v>
      </c>
      <c r="J131" s="36">
        <v>4074442.1</v>
      </c>
      <c r="K131" s="36">
        <v>3052882.8</v>
      </c>
      <c r="L131" s="36">
        <v>3234261</v>
      </c>
      <c r="M131" s="36">
        <f t="shared" si="4"/>
        <v>101.01046407967583</v>
      </c>
      <c r="N131" s="36">
        <f t="shared" si="4"/>
        <v>103.40900778985834</v>
      </c>
      <c r="O131" s="36">
        <f t="shared" si="4"/>
        <v>99.00548464417707</v>
      </c>
      <c r="P131" s="36">
        <f t="shared" si="3"/>
        <v>100</v>
      </c>
      <c r="Q131" s="36">
        <f t="shared" si="5"/>
        <v>39.3225722328857</v>
      </c>
      <c r="R131" s="36">
        <f t="shared" si="5"/>
        <v>29.463470451950798</v>
      </c>
      <c r="S131" s="36">
        <f t="shared" si="5"/>
        <v>31.213957315163498</v>
      </c>
      <c r="T131" s="36">
        <v>98.57</v>
      </c>
      <c r="U131" s="36">
        <v>106.71</v>
      </c>
      <c r="V131" s="36">
        <v>80.27</v>
      </c>
      <c r="W131" s="36">
        <v>111.89</v>
      </c>
    </row>
    <row r="132" spans="1:23" ht="13.5">
      <c r="A132" s="35" t="s">
        <v>63</v>
      </c>
      <c r="B132" s="35">
        <v>1015052</v>
      </c>
      <c r="C132" s="35">
        <v>2</v>
      </c>
      <c r="D132" s="34" t="s">
        <v>179</v>
      </c>
      <c r="E132" s="36">
        <v>11002448.88</v>
      </c>
      <c r="F132" s="36">
        <v>4724277.6</v>
      </c>
      <c r="G132" s="36">
        <v>1947462.28</v>
      </c>
      <c r="H132" s="36">
        <v>4330709</v>
      </c>
      <c r="I132" s="36">
        <v>10403313.81</v>
      </c>
      <c r="J132" s="36">
        <v>4401494.92</v>
      </c>
      <c r="K132" s="36">
        <v>1671109.89</v>
      </c>
      <c r="L132" s="36">
        <v>4330709</v>
      </c>
      <c r="M132" s="36">
        <f t="shared" si="4"/>
        <v>94.55452984572285</v>
      </c>
      <c r="N132" s="36">
        <f t="shared" si="4"/>
        <v>93.16757592737565</v>
      </c>
      <c r="O132" s="36">
        <f t="shared" si="4"/>
        <v>85.80961527018638</v>
      </c>
      <c r="P132" s="36">
        <f t="shared" si="3"/>
        <v>100</v>
      </c>
      <c r="Q132" s="36">
        <f t="shared" si="5"/>
        <v>42.30858551790624</v>
      </c>
      <c r="R132" s="36">
        <f t="shared" si="5"/>
        <v>16.06324600526493</v>
      </c>
      <c r="S132" s="36">
        <f t="shared" si="5"/>
        <v>41.628168476828826</v>
      </c>
      <c r="T132" s="36">
        <v>105.43</v>
      </c>
      <c r="U132" s="36">
        <v>120.68</v>
      </c>
      <c r="V132" s="36">
        <v>100.72</v>
      </c>
      <c r="W132" s="36">
        <v>94.95</v>
      </c>
    </row>
    <row r="133" spans="1:23" ht="13.5">
      <c r="A133" s="35" t="s">
        <v>63</v>
      </c>
      <c r="B133" s="35">
        <v>1015062</v>
      </c>
      <c r="C133" s="35">
        <v>2</v>
      </c>
      <c r="D133" s="34" t="s">
        <v>180</v>
      </c>
      <c r="E133" s="36">
        <v>20924396.37</v>
      </c>
      <c r="F133" s="36">
        <v>9105574.39</v>
      </c>
      <c r="G133" s="36">
        <v>3469671.98</v>
      </c>
      <c r="H133" s="36">
        <v>8349150</v>
      </c>
      <c r="I133" s="36">
        <v>20951678.95</v>
      </c>
      <c r="J133" s="36">
        <v>9406955.23</v>
      </c>
      <c r="K133" s="36">
        <v>3195573.72</v>
      </c>
      <c r="L133" s="36">
        <v>8349150</v>
      </c>
      <c r="M133" s="36">
        <f t="shared" si="4"/>
        <v>100.13038646141838</v>
      </c>
      <c r="N133" s="36">
        <f t="shared" si="4"/>
        <v>103.30984984682554</v>
      </c>
      <c r="O133" s="36">
        <f t="shared" si="4"/>
        <v>92.10016792423129</v>
      </c>
      <c r="P133" s="36">
        <f t="shared" si="3"/>
        <v>100</v>
      </c>
      <c r="Q133" s="36">
        <f t="shared" si="5"/>
        <v>44.89833608298967</v>
      </c>
      <c r="R133" s="36">
        <f t="shared" si="5"/>
        <v>15.252112862296412</v>
      </c>
      <c r="S133" s="36">
        <f t="shared" si="5"/>
        <v>39.84955105471392</v>
      </c>
      <c r="T133" s="36">
        <v>117.44</v>
      </c>
      <c r="U133" s="36">
        <v>118.98</v>
      </c>
      <c r="V133" s="36">
        <v>130.03</v>
      </c>
      <c r="W133" s="36">
        <v>111.69</v>
      </c>
    </row>
    <row r="134" spans="1:23" ht="13.5">
      <c r="A134" s="35" t="s">
        <v>63</v>
      </c>
      <c r="B134" s="35">
        <v>1015072</v>
      </c>
      <c r="C134" s="35">
        <v>2</v>
      </c>
      <c r="D134" s="34" t="s">
        <v>181</v>
      </c>
      <c r="E134" s="36">
        <v>10192615.23</v>
      </c>
      <c r="F134" s="36">
        <v>4702479</v>
      </c>
      <c r="G134" s="36">
        <v>2555209.23</v>
      </c>
      <c r="H134" s="36">
        <v>2934927</v>
      </c>
      <c r="I134" s="36">
        <v>9997865.87</v>
      </c>
      <c r="J134" s="36">
        <v>4536110.16</v>
      </c>
      <c r="K134" s="36">
        <v>2526828.71</v>
      </c>
      <c r="L134" s="36">
        <v>2934927</v>
      </c>
      <c r="M134" s="36">
        <f t="shared" si="4"/>
        <v>98.08930921451058</v>
      </c>
      <c r="N134" s="36">
        <f t="shared" si="4"/>
        <v>96.4621034990268</v>
      </c>
      <c r="O134" s="36">
        <f t="shared" si="4"/>
        <v>98.88930739343016</v>
      </c>
      <c r="P134" s="36">
        <f t="shared" si="3"/>
        <v>100</v>
      </c>
      <c r="Q134" s="36">
        <f t="shared" si="5"/>
        <v>45.37078431519306</v>
      </c>
      <c r="R134" s="36">
        <f t="shared" si="5"/>
        <v>25.27368083204741</v>
      </c>
      <c r="S134" s="36">
        <f t="shared" si="5"/>
        <v>29.355534852759536</v>
      </c>
      <c r="T134" s="36">
        <v>98.87</v>
      </c>
      <c r="U134" s="36">
        <v>107.54</v>
      </c>
      <c r="V134" s="36">
        <v>84.76</v>
      </c>
      <c r="W134" s="36">
        <v>100.74</v>
      </c>
    </row>
    <row r="135" spans="1:23" ht="13.5">
      <c r="A135" s="35" t="s">
        <v>63</v>
      </c>
      <c r="B135" s="35">
        <v>1015082</v>
      </c>
      <c r="C135" s="35">
        <v>2</v>
      </c>
      <c r="D135" s="34" t="s">
        <v>182</v>
      </c>
      <c r="E135" s="36">
        <v>23042199.09</v>
      </c>
      <c r="F135" s="36">
        <v>13535795.8</v>
      </c>
      <c r="G135" s="36">
        <v>3556263.29</v>
      </c>
      <c r="H135" s="36">
        <v>5950140</v>
      </c>
      <c r="I135" s="36">
        <v>21553414.03</v>
      </c>
      <c r="J135" s="36">
        <v>12068197.38</v>
      </c>
      <c r="K135" s="36">
        <v>3535076.65</v>
      </c>
      <c r="L135" s="36">
        <v>5950140</v>
      </c>
      <c r="M135" s="36">
        <f t="shared" si="4"/>
        <v>93.53887598060851</v>
      </c>
      <c r="N135" s="36">
        <f t="shared" si="4"/>
        <v>89.1576495265982</v>
      </c>
      <c r="O135" s="36">
        <f t="shared" si="4"/>
        <v>99.40424433535122</v>
      </c>
      <c r="P135" s="36">
        <f t="shared" si="3"/>
        <v>100</v>
      </c>
      <c r="Q135" s="36">
        <f t="shared" si="5"/>
        <v>55.99204545137205</v>
      </c>
      <c r="R135" s="36">
        <f t="shared" si="5"/>
        <v>16.401469600498366</v>
      </c>
      <c r="S135" s="36">
        <f t="shared" si="5"/>
        <v>27.606484948129584</v>
      </c>
      <c r="T135" s="36">
        <v>110.94</v>
      </c>
      <c r="U135" s="36">
        <v>115.35</v>
      </c>
      <c r="V135" s="36">
        <v>88.82</v>
      </c>
      <c r="W135" s="36">
        <v>119.32</v>
      </c>
    </row>
    <row r="136" spans="1:23" ht="13.5">
      <c r="A136" s="35" t="s">
        <v>63</v>
      </c>
      <c r="B136" s="35">
        <v>1015092</v>
      </c>
      <c r="C136" s="35">
        <v>2</v>
      </c>
      <c r="D136" s="34" t="s">
        <v>183</v>
      </c>
      <c r="E136" s="36">
        <v>7800584.3</v>
      </c>
      <c r="F136" s="36">
        <v>2636792.76</v>
      </c>
      <c r="G136" s="36">
        <v>1616839.54</v>
      </c>
      <c r="H136" s="36">
        <v>3546952</v>
      </c>
      <c r="I136" s="36">
        <v>7739313.47</v>
      </c>
      <c r="J136" s="36">
        <v>2620017.94</v>
      </c>
      <c r="K136" s="36">
        <v>1581659.53</v>
      </c>
      <c r="L136" s="36">
        <v>3537636</v>
      </c>
      <c r="M136" s="36">
        <f t="shared" si="4"/>
        <v>99.2145353778178</v>
      </c>
      <c r="N136" s="36">
        <f t="shared" si="4"/>
        <v>99.363817276258</v>
      </c>
      <c r="O136" s="36">
        <f t="shared" si="4"/>
        <v>97.8241495751644</v>
      </c>
      <c r="P136" s="36">
        <f t="shared" si="3"/>
        <v>99.73735195739891</v>
      </c>
      <c r="Q136" s="36">
        <f t="shared" si="5"/>
        <v>33.85336374028535</v>
      </c>
      <c r="R136" s="36">
        <f t="shared" si="5"/>
        <v>20.43669036189072</v>
      </c>
      <c r="S136" s="36">
        <f t="shared" si="5"/>
        <v>45.709945897823935</v>
      </c>
      <c r="T136" s="36">
        <v>104.33</v>
      </c>
      <c r="U136" s="36">
        <v>109.49</v>
      </c>
      <c r="V136" s="36">
        <v>100.23</v>
      </c>
      <c r="W136" s="36">
        <v>102.63</v>
      </c>
    </row>
    <row r="137" spans="1:23" ht="13.5">
      <c r="A137" s="35" t="s">
        <v>63</v>
      </c>
      <c r="B137" s="35">
        <v>1016011</v>
      </c>
      <c r="C137" s="35">
        <v>1</v>
      </c>
      <c r="D137" s="34" t="s">
        <v>184</v>
      </c>
      <c r="E137" s="36">
        <v>190102127.28</v>
      </c>
      <c r="F137" s="36">
        <v>106070538.31</v>
      </c>
      <c r="G137" s="36">
        <v>41823753.97</v>
      </c>
      <c r="H137" s="36">
        <v>42207835</v>
      </c>
      <c r="I137" s="36">
        <v>188989814.16</v>
      </c>
      <c r="J137" s="36">
        <v>105198432.46</v>
      </c>
      <c r="K137" s="36">
        <v>41583546.7</v>
      </c>
      <c r="L137" s="36">
        <v>42207835</v>
      </c>
      <c r="M137" s="36">
        <f t="shared" si="4"/>
        <v>99.41488654760728</v>
      </c>
      <c r="N137" s="36">
        <f t="shared" si="4"/>
        <v>99.17780576596</v>
      </c>
      <c r="O137" s="36">
        <f t="shared" si="4"/>
        <v>99.42566783896947</v>
      </c>
      <c r="P137" s="36">
        <f t="shared" si="4"/>
        <v>100</v>
      </c>
      <c r="Q137" s="36">
        <f t="shared" si="5"/>
        <v>55.66354616918049</v>
      </c>
      <c r="R137" s="36">
        <f t="shared" si="5"/>
        <v>22.00306237922172</v>
      </c>
      <c r="S137" s="36">
        <f t="shared" si="5"/>
        <v>22.333391451597794</v>
      </c>
      <c r="T137" s="36">
        <v>98.79</v>
      </c>
      <c r="U137" s="36">
        <v>103.11</v>
      </c>
      <c r="V137" s="36">
        <v>85.22</v>
      </c>
      <c r="W137" s="36">
        <v>104.28</v>
      </c>
    </row>
    <row r="138" spans="1:23" ht="13.5">
      <c r="A138" s="35" t="s">
        <v>63</v>
      </c>
      <c r="B138" s="35">
        <v>1016022</v>
      </c>
      <c r="C138" s="35">
        <v>2</v>
      </c>
      <c r="D138" s="34" t="s">
        <v>185</v>
      </c>
      <c r="E138" s="36">
        <v>10955817.54</v>
      </c>
      <c r="F138" s="36">
        <v>4089956</v>
      </c>
      <c r="G138" s="36">
        <v>1952398.54</v>
      </c>
      <c r="H138" s="36">
        <v>4913463</v>
      </c>
      <c r="I138" s="36">
        <v>10680038.08</v>
      </c>
      <c r="J138" s="36">
        <v>3845064.62</v>
      </c>
      <c r="K138" s="36">
        <v>1921510.46</v>
      </c>
      <c r="L138" s="36">
        <v>4913463</v>
      </c>
      <c r="M138" s="36">
        <f aca="true" t="shared" si="6" ref="M138:P201">+IF(E138&lt;&gt;0,I138/E138*100,0)</f>
        <v>97.48280346041616</v>
      </c>
      <c r="N138" s="36">
        <f t="shared" si="6"/>
        <v>94.01237128223384</v>
      </c>
      <c r="O138" s="36">
        <f t="shared" si="6"/>
        <v>98.41794186139884</v>
      </c>
      <c r="P138" s="36">
        <f t="shared" si="6"/>
        <v>100</v>
      </c>
      <c r="Q138" s="36">
        <f aca="true" t="shared" si="7" ref="Q138:S201">+IF($I138&lt;&gt;0,J138/$I138*100,0)</f>
        <v>36.00234934742855</v>
      </c>
      <c r="R138" s="36">
        <f t="shared" si="7"/>
        <v>17.99160682393372</v>
      </c>
      <c r="S138" s="36">
        <f t="shared" si="7"/>
        <v>46.00604382863773</v>
      </c>
      <c r="T138" s="36">
        <v>92.47</v>
      </c>
      <c r="U138" s="36">
        <v>114.68</v>
      </c>
      <c r="V138" s="36">
        <v>58.3</v>
      </c>
      <c r="W138" s="36">
        <v>100.27</v>
      </c>
    </row>
    <row r="139" spans="1:23" ht="13.5">
      <c r="A139" s="35" t="s">
        <v>63</v>
      </c>
      <c r="B139" s="35">
        <v>1016032</v>
      </c>
      <c r="C139" s="35">
        <v>2</v>
      </c>
      <c r="D139" s="34" t="s">
        <v>186</v>
      </c>
      <c r="E139" s="36">
        <v>8162229.54</v>
      </c>
      <c r="F139" s="36">
        <v>2871531.53</v>
      </c>
      <c r="G139" s="36">
        <v>1721891.01</v>
      </c>
      <c r="H139" s="36">
        <v>3568807</v>
      </c>
      <c r="I139" s="36">
        <v>8133661.8</v>
      </c>
      <c r="J139" s="36">
        <v>2863790.53</v>
      </c>
      <c r="K139" s="36">
        <v>1701064.27</v>
      </c>
      <c r="L139" s="36">
        <v>3568807</v>
      </c>
      <c r="M139" s="36">
        <f t="shared" si="6"/>
        <v>99.65000077662603</v>
      </c>
      <c r="N139" s="36">
        <f t="shared" si="6"/>
        <v>99.7304226013496</v>
      </c>
      <c r="O139" s="36">
        <f t="shared" si="6"/>
        <v>98.79047280698678</v>
      </c>
      <c r="P139" s="36">
        <f t="shared" si="6"/>
        <v>100</v>
      </c>
      <c r="Q139" s="36">
        <f t="shared" si="7"/>
        <v>35.20911737441554</v>
      </c>
      <c r="R139" s="36">
        <f t="shared" si="7"/>
        <v>20.913880018960217</v>
      </c>
      <c r="S139" s="36">
        <f t="shared" si="7"/>
        <v>43.87700260662424</v>
      </c>
      <c r="T139" s="36">
        <v>107.5</v>
      </c>
      <c r="U139" s="36">
        <v>119.08</v>
      </c>
      <c r="V139" s="36">
        <v>104.1</v>
      </c>
      <c r="W139" s="36">
        <v>101.19</v>
      </c>
    </row>
    <row r="140" spans="1:23" ht="13.5">
      <c r="A140" s="35" t="s">
        <v>63</v>
      </c>
      <c r="B140" s="35">
        <v>1016042</v>
      </c>
      <c r="C140" s="35">
        <v>2</v>
      </c>
      <c r="D140" s="34" t="s">
        <v>187</v>
      </c>
      <c r="E140" s="36">
        <v>17275422.4</v>
      </c>
      <c r="F140" s="36">
        <v>5445277.79</v>
      </c>
      <c r="G140" s="36">
        <v>4182321.61</v>
      </c>
      <c r="H140" s="36">
        <v>7647823</v>
      </c>
      <c r="I140" s="36">
        <v>17446811.05</v>
      </c>
      <c r="J140" s="36">
        <v>5705003</v>
      </c>
      <c r="K140" s="36">
        <v>4093985.05</v>
      </c>
      <c r="L140" s="36">
        <v>7647823</v>
      </c>
      <c r="M140" s="36">
        <f t="shared" si="6"/>
        <v>100.99209527866597</v>
      </c>
      <c r="N140" s="36">
        <f t="shared" si="6"/>
        <v>104.76973296894005</v>
      </c>
      <c r="O140" s="36">
        <f t="shared" si="6"/>
        <v>97.88785827018214</v>
      </c>
      <c r="P140" s="36">
        <f t="shared" si="6"/>
        <v>100</v>
      </c>
      <c r="Q140" s="36">
        <f t="shared" si="7"/>
        <v>32.69940267966621</v>
      </c>
      <c r="R140" s="36">
        <f t="shared" si="7"/>
        <v>23.465520651695254</v>
      </c>
      <c r="S140" s="36">
        <f t="shared" si="7"/>
        <v>43.835076668638536</v>
      </c>
      <c r="T140" s="36">
        <v>91.28</v>
      </c>
      <c r="U140" s="36">
        <v>86.79</v>
      </c>
      <c r="V140" s="36">
        <v>85.14</v>
      </c>
      <c r="W140" s="36">
        <v>98.92</v>
      </c>
    </row>
    <row r="141" spans="1:23" ht="13.5">
      <c r="A141" s="35" t="s">
        <v>63</v>
      </c>
      <c r="B141" s="35">
        <v>1016052</v>
      </c>
      <c r="C141" s="35">
        <v>2</v>
      </c>
      <c r="D141" s="34" t="s">
        <v>188</v>
      </c>
      <c r="E141" s="36">
        <v>17881917.64</v>
      </c>
      <c r="F141" s="36">
        <v>7431408</v>
      </c>
      <c r="G141" s="36">
        <v>7301848.64</v>
      </c>
      <c r="H141" s="36">
        <v>3148661</v>
      </c>
      <c r="I141" s="36">
        <v>17946077.33</v>
      </c>
      <c r="J141" s="36">
        <v>7522950.4</v>
      </c>
      <c r="K141" s="36">
        <v>7274465.93</v>
      </c>
      <c r="L141" s="36">
        <v>3148661</v>
      </c>
      <c r="M141" s="36">
        <f t="shared" si="6"/>
        <v>100.35879647413475</v>
      </c>
      <c r="N141" s="36">
        <f t="shared" si="6"/>
        <v>101.23183116846768</v>
      </c>
      <c r="O141" s="36">
        <f t="shared" si="6"/>
        <v>99.62498935064204</v>
      </c>
      <c r="P141" s="36">
        <f t="shared" si="6"/>
        <v>100</v>
      </c>
      <c r="Q141" s="36">
        <f t="shared" si="7"/>
        <v>41.91974804111691</v>
      </c>
      <c r="R141" s="36">
        <f t="shared" si="7"/>
        <v>40.53513086026583</v>
      </c>
      <c r="S141" s="36">
        <f t="shared" si="7"/>
        <v>17.545121098617265</v>
      </c>
      <c r="T141" s="36">
        <v>127.54</v>
      </c>
      <c r="U141" s="36">
        <v>107.42</v>
      </c>
      <c r="V141" s="36">
        <v>193.9</v>
      </c>
      <c r="W141" s="36">
        <v>94.96</v>
      </c>
    </row>
    <row r="142" spans="1:23" ht="13.5">
      <c r="A142" s="35" t="s">
        <v>63</v>
      </c>
      <c r="B142" s="35">
        <v>1016062</v>
      </c>
      <c r="C142" s="35">
        <v>2</v>
      </c>
      <c r="D142" s="34" t="s">
        <v>189</v>
      </c>
      <c r="E142" s="36">
        <v>25803180.05</v>
      </c>
      <c r="F142" s="36">
        <v>9912011</v>
      </c>
      <c r="G142" s="36">
        <v>7844619.05</v>
      </c>
      <c r="H142" s="36">
        <v>8046550</v>
      </c>
      <c r="I142" s="36">
        <v>25886898.54</v>
      </c>
      <c r="J142" s="36">
        <v>10041555.28</v>
      </c>
      <c r="K142" s="36">
        <v>7798793.26</v>
      </c>
      <c r="L142" s="36">
        <v>8046550</v>
      </c>
      <c r="M142" s="36">
        <f t="shared" si="6"/>
        <v>100.32445028030565</v>
      </c>
      <c r="N142" s="36">
        <f t="shared" si="6"/>
        <v>101.30694245597589</v>
      </c>
      <c r="O142" s="36">
        <f t="shared" si="6"/>
        <v>99.41583154378925</v>
      </c>
      <c r="P142" s="36">
        <f t="shared" si="6"/>
        <v>100</v>
      </c>
      <c r="Q142" s="36">
        <f t="shared" si="7"/>
        <v>38.7901055991082</v>
      </c>
      <c r="R142" s="36">
        <f t="shared" si="7"/>
        <v>30.1264102686903</v>
      </c>
      <c r="S142" s="36">
        <f t="shared" si="7"/>
        <v>31.083484132201495</v>
      </c>
      <c r="T142" s="36">
        <v>111.56</v>
      </c>
      <c r="U142" s="36">
        <v>109.32</v>
      </c>
      <c r="V142" s="36">
        <v>125.18</v>
      </c>
      <c r="W142" s="36">
        <v>103.32</v>
      </c>
    </row>
    <row r="143" spans="1:23" ht="13.5">
      <c r="A143" s="35" t="s">
        <v>63</v>
      </c>
      <c r="B143" s="35">
        <v>1016072</v>
      </c>
      <c r="C143" s="35">
        <v>2</v>
      </c>
      <c r="D143" s="34" t="s">
        <v>190</v>
      </c>
      <c r="E143" s="36">
        <v>21346147.47</v>
      </c>
      <c r="F143" s="36">
        <v>9513270.94</v>
      </c>
      <c r="G143" s="36">
        <v>5821123.53</v>
      </c>
      <c r="H143" s="36">
        <v>6011753</v>
      </c>
      <c r="I143" s="36">
        <v>21079517.83</v>
      </c>
      <c r="J143" s="36">
        <v>9559574.09</v>
      </c>
      <c r="K143" s="36">
        <v>5508190.74</v>
      </c>
      <c r="L143" s="36">
        <v>6011753</v>
      </c>
      <c r="M143" s="36">
        <f t="shared" si="6"/>
        <v>98.75092383590658</v>
      </c>
      <c r="N143" s="36">
        <f t="shared" si="6"/>
        <v>100.48672165748283</v>
      </c>
      <c r="O143" s="36">
        <f t="shared" si="6"/>
        <v>94.62418571969387</v>
      </c>
      <c r="P143" s="36">
        <f t="shared" si="6"/>
        <v>100</v>
      </c>
      <c r="Q143" s="36">
        <f t="shared" si="7"/>
        <v>45.35006050468091</v>
      </c>
      <c r="R143" s="36">
        <f t="shared" si="7"/>
        <v>26.13053478937189</v>
      </c>
      <c r="S143" s="36">
        <f t="shared" si="7"/>
        <v>28.519404705947203</v>
      </c>
      <c r="T143" s="36">
        <v>107.79</v>
      </c>
      <c r="U143" s="36">
        <v>110.68</v>
      </c>
      <c r="V143" s="36">
        <v>108.28</v>
      </c>
      <c r="W143" s="36">
        <v>103.09</v>
      </c>
    </row>
    <row r="144" spans="1:23" ht="13.5">
      <c r="A144" s="35" t="s">
        <v>63</v>
      </c>
      <c r="B144" s="35">
        <v>1016082</v>
      </c>
      <c r="C144" s="35">
        <v>2</v>
      </c>
      <c r="D144" s="34" t="s">
        <v>191</v>
      </c>
      <c r="E144" s="36">
        <v>20007630</v>
      </c>
      <c r="F144" s="36">
        <v>8051429.85</v>
      </c>
      <c r="G144" s="36">
        <v>4300299.15</v>
      </c>
      <c r="H144" s="36">
        <v>7655901</v>
      </c>
      <c r="I144" s="36">
        <v>19147353.8</v>
      </c>
      <c r="J144" s="36">
        <v>7358724.19</v>
      </c>
      <c r="K144" s="36">
        <v>4132728.61</v>
      </c>
      <c r="L144" s="36">
        <v>7655901</v>
      </c>
      <c r="M144" s="36">
        <f t="shared" si="6"/>
        <v>95.70025935105757</v>
      </c>
      <c r="N144" s="36">
        <f t="shared" si="6"/>
        <v>91.39648891060016</v>
      </c>
      <c r="O144" s="36">
        <f t="shared" si="6"/>
        <v>96.10328179145397</v>
      </c>
      <c r="P144" s="36">
        <f t="shared" si="6"/>
        <v>100</v>
      </c>
      <c r="Q144" s="36">
        <f t="shared" si="7"/>
        <v>38.4320688219591</v>
      </c>
      <c r="R144" s="36">
        <f t="shared" si="7"/>
        <v>21.58381076135962</v>
      </c>
      <c r="S144" s="36">
        <f t="shared" si="7"/>
        <v>39.984120416681286</v>
      </c>
      <c r="T144" s="36">
        <v>116.02</v>
      </c>
      <c r="U144" s="36">
        <v>155.74</v>
      </c>
      <c r="V144" s="36">
        <v>94.82</v>
      </c>
      <c r="W144" s="36">
        <v>103.18</v>
      </c>
    </row>
    <row r="145" spans="1:23" ht="13.5">
      <c r="A145" s="35" t="s">
        <v>63</v>
      </c>
      <c r="B145" s="35">
        <v>1016092</v>
      </c>
      <c r="C145" s="35">
        <v>2</v>
      </c>
      <c r="D145" s="34" t="s">
        <v>184</v>
      </c>
      <c r="E145" s="36">
        <v>34686090.12</v>
      </c>
      <c r="F145" s="36">
        <v>18976863.85</v>
      </c>
      <c r="G145" s="36">
        <v>6624790.27</v>
      </c>
      <c r="H145" s="36">
        <v>9084436</v>
      </c>
      <c r="I145" s="36">
        <v>34894706.1</v>
      </c>
      <c r="J145" s="36">
        <v>19320914.46</v>
      </c>
      <c r="K145" s="36">
        <v>6489355.64</v>
      </c>
      <c r="L145" s="36">
        <v>9084436</v>
      </c>
      <c r="M145" s="36">
        <f t="shared" si="6"/>
        <v>100.60143988347569</v>
      </c>
      <c r="N145" s="36">
        <f t="shared" si="6"/>
        <v>101.81300036043626</v>
      </c>
      <c r="O145" s="36">
        <f t="shared" si="6"/>
        <v>97.95563897904348</v>
      </c>
      <c r="P145" s="36">
        <f t="shared" si="6"/>
        <v>100</v>
      </c>
      <c r="Q145" s="36">
        <f t="shared" si="7"/>
        <v>55.36918524154012</v>
      </c>
      <c r="R145" s="36">
        <f t="shared" si="7"/>
        <v>18.59696316513753</v>
      </c>
      <c r="S145" s="36">
        <f t="shared" si="7"/>
        <v>26.033851593322343</v>
      </c>
      <c r="T145" s="36">
        <v>102.81</v>
      </c>
      <c r="U145" s="36">
        <v>101.11</v>
      </c>
      <c r="V145" s="36">
        <v>125.17</v>
      </c>
      <c r="W145" s="36">
        <v>94.17</v>
      </c>
    </row>
    <row r="146" spans="1:23" ht="13.5">
      <c r="A146" s="35" t="s">
        <v>63</v>
      </c>
      <c r="B146" s="35">
        <v>1016102</v>
      </c>
      <c r="C146" s="35">
        <v>2</v>
      </c>
      <c r="D146" s="34" t="s">
        <v>192</v>
      </c>
      <c r="E146" s="36">
        <v>30298195.8</v>
      </c>
      <c r="F146" s="36">
        <v>17422187.92</v>
      </c>
      <c r="G146" s="36">
        <v>6767293.88</v>
      </c>
      <c r="H146" s="36">
        <v>6108714</v>
      </c>
      <c r="I146" s="36">
        <v>30333532.95</v>
      </c>
      <c r="J146" s="36">
        <v>17498651.49</v>
      </c>
      <c r="K146" s="36">
        <v>6726167.46</v>
      </c>
      <c r="L146" s="36">
        <v>6108714</v>
      </c>
      <c r="M146" s="36">
        <f t="shared" si="6"/>
        <v>100.11663120217871</v>
      </c>
      <c r="N146" s="36">
        <f t="shared" si="6"/>
        <v>100.43888615110286</v>
      </c>
      <c r="O146" s="36">
        <f t="shared" si="6"/>
        <v>99.39227672494695</v>
      </c>
      <c r="P146" s="36">
        <f t="shared" si="6"/>
        <v>100</v>
      </c>
      <c r="Q146" s="36">
        <f t="shared" si="7"/>
        <v>57.6874824269357</v>
      </c>
      <c r="R146" s="36">
        <f t="shared" si="7"/>
        <v>22.174032517369525</v>
      </c>
      <c r="S146" s="36">
        <f t="shared" si="7"/>
        <v>20.138485055694773</v>
      </c>
      <c r="T146" s="36">
        <v>95.55</v>
      </c>
      <c r="U146" s="36">
        <v>101.27</v>
      </c>
      <c r="V146" s="36">
        <v>82.7</v>
      </c>
      <c r="W146" s="36">
        <v>96.48</v>
      </c>
    </row>
    <row r="147" spans="1:23" ht="13.5">
      <c r="A147" s="35" t="s">
        <v>63</v>
      </c>
      <c r="B147" s="35">
        <v>1016112</v>
      </c>
      <c r="C147" s="35">
        <v>2</v>
      </c>
      <c r="D147" s="34" t="s">
        <v>193</v>
      </c>
      <c r="E147" s="36">
        <v>17122002.58</v>
      </c>
      <c r="F147" s="36">
        <v>4199786</v>
      </c>
      <c r="G147" s="36">
        <v>7476236.58</v>
      </c>
      <c r="H147" s="36">
        <v>5445980</v>
      </c>
      <c r="I147" s="36">
        <v>16914996</v>
      </c>
      <c r="J147" s="36">
        <v>4197764.96</v>
      </c>
      <c r="K147" s="36">
        <v>7271251.04</v>
      </c>
      <c r="L147" s="36">
        <v>5445980</v>
      </c>
      <c r="M147" s="36">
        <f t="shared" si="6"/>
        <v>98.79099083747481</v>
      </c>
      <c r="N147" s="36">
        <f t="shared" si="6"/>
        <v>99.9518775480465</v>
      </c>
      <c r="O147" s="36">
        <f t="shared" si="6"/>
        <v>97.25817210562376</v>
      </c>
      <c r="P147" s="36">
        <f t="shared" si="6"/>
        <v>100</v>
      </c>
      <c r="Q147" s="36">
        <f t="shared" si="7"/>
        <v>24.816825023192436</v>
      </c>
      <c r="R147" s="36">
        <f t="shared" si="7"/>
        <v>42.98701010629858</v>
      </c>
      <c r="S147" s="36">
        <f t="shared" si="7"/>
        <v>32.19616487050899</v>
      </c>
      <c r="T147" s="36">
        <v>149.5</v>
      </c>
      <c r="U147" s="36">
        <v>141.9</v>
      </c>
      <c r="V147" s="36">
        <v>225.36</v>
      </c>
      <c r="W147" s="36">
        <v>106.17</v>
      </c>
    </row>
    <row r="148" spans="1:23" ht="13.5">
      <c r="A148" s="35" t="s">
        <v>63</v>
      </c>
      <c r="B148" s="35">
        <v>1017012</v>
      </c>
      <c r="C148" s="35">
        <v>2</v>
      </c>
      <c r="D148" s="34" t="s">
        <v>194</v>
      </c>
      <c r="E148" s="36">
        <v>16002177.49</v>
      </c>
      <c r="F148" s="36">
        <v>4950367.35</v>
      </c>
      <c r="G148" s="36">
        <v>2976200.14</v>
      </c>
      <c r="H148" s="36">
        <v>8075610</v>
      </c>
      <c r="I148" s="36">
        <v>15925372.41</v>
      </c>
      <c r="J148" s="36">
        <v>4889927.07</v>
      </c>
      <c r="K148" s="36">
        <v>2959835.34</v>
      </c>
      <c r="L148" s="36">
        <v>8075610</v>
      </c>
      <c r="M148" s="36">
        <f t="shared" si="6"/>
        <v>99.52003357013133</v>
      </c>
      <c r="N148" s="36">
        <f t="shared" si="6"/>
        <v>98.77907484986949</v>
      </c>
      <c r="O148" s="36">
        <f t="shared" si="6"/>
        <v>99.45014450540278</v>
      </c>
      <c r="P148" s="36">
        <f t="shared" si="6"/>
        <v>100</v>
      </c>
      <c r="Q148" s="36">
        <f t="shared" si="7"/>
        <v>30.70526041155229</v>
      </c>
      <c r="R148" s="36">
        <f t="shared" si="7"/>
        <v>18.585658556665425</v>
      </c>
      <c r="S148" s="36">
        <f t="shared" si="7"/>
        <v>50.70908103178229</v>
      </c>
      <c r="T148" s="36">
        <v>96.66</v>
      </c>
      <c r="U148" s="36">
        <v>106.45</v>
      </c>
      <c r="V148" s="36">
        <v>76.12</v>
      </c>
      <c r="W148" s="36">
        <v>101.01</v>
      </c>
    </row>
    <row r="149" spans="1:23" ht="13.5">
      <c r="A149" s="35" t="s">
        <v>63</v>
      </c>
      <c r="B149" s="35">
        <v>1017022</v>
      </c>
      <c r="C149" s="35">
        <v>2</v>
      </c>
      <c r="D149" s="34" t="s">
        <v>195</v>
      </c>
      <c r="E149" s="36">
        <v>12525478.79</v>
      </c>
      <c r="F149" s="36">
        <v>5149942.41</v>
      </c>
      <c r="G149" s="36">
        <v>2170532.38</v>
      </c>
      <c r="H149" s="36">
        <v>5205004</v>
      </c>
      <c r="I149" s="36">
        <v>12646582.03</v>
      </c>
      <c r="J149" s="36">
        <v>5316891.91</v>
      </c>
      <c r="K149" s="36">
        <v>2124686.12</v>
      </c>
      <c r="L149" s="36">
        <v>5205004</v>
      </c>
      <c r="M149" s="36">
        <f t="shared" si="6"/>
        <v>100.96685517600082</v>
      </c>
      <c r="N149" s="36">
        <f t="shared" si="6"/>
        <v>103.2417741152954</v>
      </c>
      <c r="O149" s="36">
        <f t="shared" si="6"/>
        <v>97.88778732708886</v>
      </c>
      <c r="P149" s="36">
        <f t="shared" si="6"/>
        <v>100</v>
      </c>
      <c r="Q149" s="36">
        <f t="shared" si="7"/>
        <v>42.04212566990324</v>
      </c>
      <c r="R149" s="36">
        <f t="shared" si="7"/>
        <v>16.80047711674077</v>
      </c>
      <c r="S149" s="36">
        <f t="shared" si="7"/>
        <v>41.15739721335599</v>
      </c>
      <c r="T149" s="36">
        <v>85.64</v>
      </c>
      <c r="U149" s="36">
        <v>108.5</v>
      </c>
      <c r="V149" s="36">
        <v>52.48</v>
      </c>
      <c r="W149" s="36">
        <v>89.46</v>
      </c>
    </row>
    <row r="150" spans="1:23" ht="13.5">
      <c r="A150" s="35" t="s">
        <v>63</v>
      </c>
      <c r="B150" s="35">
        <v>1017032</v>
      </c>
      <c r="C150" s="35">
        <v>2</v>
      </c>
      <c r="D150" s="34" t="s">
        <v>196</v>
      </c>
      <c r="E150" s="36">
        <v>14563504.24</v>
      </c>
      <c r="F150" s="36">
        <v>4342344.1</v>
      </c>
      <c r="G150" s="36">
        <v>4756894.14</v>
      </c>
      <c r="H150" s="36">
        <v>5464266</v>
      </c>
      <c r="I150" s="36">
        <v>14632050.02</v>
      </c>
      <c r="J150" s="36">
        <v>4431015.42</v>
      </c>
      <c r="K150" s="36">
        <v>4736768.6</v>
      </c>
      <c r="L150" s="36">
        <v>5464266</v>
      </c>
      <c r="M150" s="36">
        <f t="shared" si="6"/>
        <v>100.4706681775924</v>
      </c>
      <c r="N150" s="36">
        <f t="shared" si="6"/>
        <v>102.04201504896861</v>
      </c>
      <c r="O150" s="36">
        <f t="shared" si="6"/>
        <v>99.57691848067908</v>
      </c>
      <c r="P150" s="36">
        <f t="shared" si="6"/>
        <v>100</v>
      </c>
      <c r="Q150" s="36">
        <f t="shared" si="7"/>
        <v>30.282943360249664</v>
      </c>
      <c r="R150" s="36">
        <f t="shared" si="7"/>
        <v>32.37255609108422</v>
      </c>
      <c r="S150" s="36">
        <f t="shared" si="7"/>
        <v>37.34450054866612</v>
      </c>
      <c r="T150" s="36">
        <v>108.45</v>
      </c>
      <c r="U150" s="36">
        <v>111.58</v>
      </c>
      <c r="V150" s="36">
        <v>103.51</v>
      </c>
      <c r="W150" s="36">
        <v>110.5</v>
      </c>
    </row>
    <row r="151" spans="1:23" ht="13.5">
      <c r="A151" s="35" t="s">
        <v>63</v>
      </c>
      <c r="B151" s="35">
        <v>1017042</v>
      </c>
      <c r="C151" s="35">
        <v>2</v>
      </c>
      <c r="D151" s="34" t="s">
        <v>197</v>
      </c>
      <c r="E151" s="36">
        <v>19498139.41</v>
      </c>
      <c r="F151" s="36">
        <v>6096751</v>
      </c>
      <c r="G151" s="36">
        <v>6170935.41</v>
      </c>
      <c r="H151" s="36">
        <v>7230453</v>
      </c>
      <c r="I151" s="36">
        <v>19413894.06</v>
      </c>
      <c r="J151" s="36">
        <v>6238966.46</v>
      </c>
      <c r="K151" s="36">
        <v>5944474.6</v>
      </c>
      <c r="L151" s="36">
        <v>7230453</v>
      </c>
      <c r="M151" s="36">
        <f t="shared" si="6"/>
        <v>99.5679313383266</v>
      </c>
      <c r="N151" s="36">
        <f t="shared" si="6"/>
        <v>102.33264340301909</v>
      </c>
      <c r="O151" s="36">
        <f t="shared" si="6"/>
        <v>96.33020287924225</v>
      </c>
      <c r="P151" s="36">
        <f t="shared" si="6"/>
        <v>100</v>
      </c>
      <c r="Q151" s="36">
        <f t="shared" si="7"/>
        <v>32.136605055729866</v>
      </c>
      <c r="R151" s="36">
        <f t="shared" si="7"/>
        <v>30.619692173183726</v>
      </c>
      <c r="S151" s="36">
        <f t="shared" si="7"/>
        <v>37.24370277108641</v>
      </c>
      <c r="T151" s="36">
        <v>90.79</v>
      </c>
      <c r="U151" s="36">
        <v>100.38</v>
      </c>
      <c r="V151" s="36">
        <v>81.76</v>
      </c>
      <c r="W151" s="36">
        <v>91.55</v>
      </c>
    </row>
    <row r="152" spans="1:23" ht="13.5">
      <c r="A152" s="35" t="s">
        <v>63</v>
      </c>
      <c r="B152" s="35">
        <v>1017052</v>
      </c>
      <c r="C152" s="35">
        <v>2</v>
      </c>
      <c r="D152" s="34" t="s">
        <v>198</v>
      </c>
      <c r="E152" s="36">
        <v>17111460.28</v>
      </c>
      <c r="F152" s="36">
        <v>5327998.28</v>
      </c>
      <c r="G152" s="36">
        <v>4625074</v>
      </c>
      <c r="H152" s="36">
        <v>7158388</v>
      </c>
      <c r="I152" s="36">
        <v>17123984.47</v>
      </c>
      <c r="J152" s="36">
        <v>5342779.64</v>
      </c>
      <c r="K152" s="36">
        <v>4622816.83</v>
      </c>
      <c r="L152" s="36">
        <v>7158388</v>
      </c>
      <c r="M152" s="36">
        <f t="shared" si="6"/>
        <v>100.07319182463132</v>
      </c>
      <c r="N152" s="36">
        <f t="shared" si="6"/>
        <v>100.277428017488</v>
      </c>
      <c r="O152" s="36">
        <f t="shared" si="6"/>
        <v>99.95119710517064</v>
      </c>
      <c r="P152" s="36">
        <f t="shared" si="6"/>
        <v>100</v>
      </c>
      <c r="Q152" s="36">
        <f t="shared" si="7"/>
        <v>31.20056345157384</v>
      </c>
      <c r="R152" s="36">
        <f t="shared" si="7"/>
        <v>26.996151731501776</v>
      </c>
      <c r="S152" s="36">
        <f t="shared" si="7"/>
        <v>41.80328481692439</v>
      </c>
      <c r="T152" s="36">
        <v>101.15</v>
      </c>
      <c r="U152" s="36">
        <v>95.43</v>
      </c>
      <c r="V152" s="36">
        <v>97.17</v>
      </c>
      <c r="W152" s="36">
        <v>108.9</v>
      </c>
    </row>
    <row r="153" spans="1:23" ht="13.5">
      <c r="A153" s="35" t="s">
        <v>63</v>
      </c>
      <c r="B153" s="35">
        <v>1017062</v>
      </c>
      <c r="C153" s="35">
        <v>2</v>
      </c>
      <c r="D153" s="34" t="s">
        <v>199</v>
      </c>
      <c r="E153" s="36">
        <v>15501529.39</v>
      </c>
      <c r="F153" s="36">
        <v>4585718.59</v>
      </c>
      <c r="G153" s="36">
        <v>4509449.8</v>
      </c>
      <c r="H153" s="36">
        <v>6406361</v>
      </c>
      <c r="I153" s="36">
        <v>15439476.59</v>
      </c>
      <c r="J153" s="36">
        <v>4601927.48</v>
      </c>
      <c r="K153" s="36">
        <v>4431188.11</v>
      </c>
      <c r="L153" s="36">
        <v>6406361</v>
      </c>
      <c r="M153" s="36">
        <f t="shared" si="6"/>
        <v>99.59969885268204</v>
      </c>
      <c r="N153" s="36">
        <f t="shared" si="6"/>
        <v>100.35346455919355</v>
      </c>
      <c r="O153" s="36">
        <f t="shared" si="6"/>
        <v>98.26449581498835</v>
      </c>
      <c r="P153" s="36">
        <f t="shared" si="6"/>
        <v>100</v>
      </c>
      <c r="Q153" s="36">
        <f t="shared" si="7"/>
        <v>29.80624021270659</v>
      </c>
      <c r="R153" s="36">
        <f t="shared" si="7"/>
        <v>28.700377789167014</v>
      </c>
      <c r="S153" s="36">
        <f t="shared" si="7"/>
        <v>41.4933819981264</v>
      </c>
      <c r="T153" s="36">
        <v>101.86</v>
      </c>
      <c r="U153" s="36">
        <v>100.28</v>
      </c>
      <c r="V153" s="36">
        <v>106.63</v>
      </c>
      <c r="W153" s="36">
        <v>99.9</v>
      </c>
    </row>
    <row r="154" spans="1:23" ht="13.5">
      <c r="A154" s="35" t="s">
        <v>63</v>
      </c>
      <c r="B154" s="35">
        <v>1017072</v>
      </c>
      <c r="C154" s="35">
        <v>2</v>
      </c>
      <c r="D154" s="34" t="s">
        <v>200</v>
      </c>
      <c r="E154" s="36">
        <v>20123649.97</v>
      </c>
      <c r="F154" s="36">
        <v>6114972</v>
      </c>
      <c r="G154" s="36">
        <v>3447455.97</v>
      </c>
      <c r="H154" s="36">
        <v>10561222</v>
      </c>
      <c r="I154" s="36">
        <v>19516574.76</v>
      </c>
      <c r="J154" s="36">
        <v>5542350.42</v>
      </c>
      <c r="K154" s="36">
        <v>3413002.34</v>
      </c>
      <c r="L154" s="36">
        <v>10561222</v>
      </c>
      <c r="M154" s="36">
        <f t="shared" si="6"/>
        <v>96.9832748487227</v>
      </c>
      <c r="N154" s="36">
        <f t="shared" si="6"/>
        <v>90.63574485704922</v>
      </c>
      <c r="O154" s="36">
        <f t="shared" si="6"/>
        <v>99.0006071056507</v>
      </c>
      <c r="P154" s="36">
        <f t="shared" si="6"/>
        <v>100</v>
      </c>
      <c r="Q154" s="36">
        <f t="shared" si="7"/>
        <v>28.39817174968257</v>
      </c>
      <c r="R154" s="36">
        <f t="shared" si="7"/>
        <v>17.487711762799098</v>
      </c>
      <c r="S154" s="36">
        <f t="shared" si="7"/>
        <v>54.11411648751832</v>
      </c>
      <c r="T154" s="36">
        <v>93.55</v>
      </c>
      <c r="U154" s="36">
        <v>99.99</v>
      </c>
      <c r="V154" s="36">
        <v>67.84</v>
      </c>
      <c r="W154" s="36">
        <v>102.66</v>
      </c>
    </row>
    <row r="155" spans="1:23" ht="13.5">
      <c r="A155" s="35" t="s">
        <v>63</v>
      </c>
      <c r="B155" s="35">
        <v>1017082</v>
      </c>
      <c r="C155" s="35">
        <v>2</v>
      </c>
      <c r="D155" s="34" t="s">
        <v>201</v>
      </c>
      <c r="E155" s="36">
        <v>15174033.38</v>
      </c>
      <c r="F155" s="36">
        <v>4203416.39</v>
      </c>
      <c r="G155" s="36">
        <v>5527909.99</v>
      </c>
      <c r="H155" s="36">
        <v>5442707</v>
      </c>
      <c r="I155" s="36">
        <v>14888979.8</v>
      </c>
      <c r="J155" s="36">
        <v>4188091.01</v>
      </c>
      <c r="K155" s="36">
        <v>5258181.79</v>
      </c>
      <c r="L155" s="36">
        <v>5442707</v>
      </c>
      <c r="M155" s="36">
        <f t="shared" si="6"/>
        <v>98.12143829619016</v>
      </c>
      <c r="N155" s="36">
        <f t="shared" si="6"/>
        <v>99.63540656984496</v>
      </c>
      <c r="O155" s="36">
        <f t="shared" si="6"/>
        <v>95.1206115785543</v>
      </c>
      <c r="P155" s="36">
        <f t="shared" si="6"/>
        <v>100</v>
      </c>
      <c r="Q155" s="36">
        <f t="shared" si="7"/>
        <v>28.128797716550057</v>
      </c>
      <c r="R155" s="36">
        <f t="shared" si="7"/>
        <v>35.31593071272754</v>
      </c>
      <c r="S155" s="36">
        <f t="shared" si="7"/>
        <v>36.55527157072239</v>
      </c>
      <c r="T155" s="36">
        <v>141.3</v>
      </c>
      <c r="U155" s="36">
        <v>149.97</v>
      </c>
      <c r="V155" s="36">
        <v>199.97</v>
      </c>
      <c r="W155" s="36">
        <v>106.4</v>
      </c>
    </row>
    <row r="156" spans="1:23" ht="13.5">
      <c r="A156" s="35" t="s">
        <v>63</v>
      </c>
      <c r="B156" s="35">
        <v>1017093</v>
      </c>
      <c r="C156" s="35">
        <v>3</v>
      </c>
      <c r="D156" s="34" t="s">
        <v>202</v>
      </c>
      <c r="E156" s="36">
        <v>97131403.49</v>
      </c>
      <c r="F156" s="36">
        <v>58151283.36</v>
      </c>
      <c r="G156" s="36">
        <v>18459016.13</v>
      </c>
      <c r="H156" s="36">
        <v>20521104</v>
      </c>
      <c r="I156" s="36">
        <v>94711952.17</v>
      </c>
      <c r="J156" s="36">
        <v>56665370.66</v>
      </c>
      <c r="K156" s="36">
        <v>17525477.51</v>
      </c>
      <c r="L156" s="36">
        <v>20521104</v>
      </c>
      <c r="M156" s="36">
        <f t="shared" si="6"/>
        <v>97.50909465624154</v>
      </c>
      <c r="N156" s="36">
        <f t="shared" si="6"/>
        <v>97.44474650576309</v>
      </c>
      <c r="O156" s="36">
        <f t="shared" si="6"/>
        <v>94.94264150686347</v>
      </c>
      <c r="P156" s="36">
        <f t="shared" si="6"/>
        <v>100</v>
      </c>
      <c r="Q156" s="36">
        <f t="shared" si="7"/>
        <v>59.82916555060592</v>
      </c>
      <c r="R156" s="36">
        <f t="shared" si="7"/>
        <v>18.503976645464178</v>
      </c>
      <c r="S156" s="36">
        <f t="shared" si="7"/>
        <v>21.6668578039299</v>
      </c>
      <c r="T156" s="36">
        <v>107.85</v>
      </c>
      <c r="U156" s="36">
        <v>106.03</v>
      </c>
      <c r="V156" s="36">
        <v>116.53</v>
      </c>
      <c r="W156" s="36">
        <v>106.11</v>
      </c>
    </row>
    <row r="157" spans="1:23" ht="13.5">
      <c r="A157" s="35" t="s">
        <v>63</v>
      </c>
      <c r="B157" s="35">
        <v>1017102</v>
      </c>
      <c r="C157" s="35">
        <v>2</v>
      </c>
      <c r="D157" s="34" t="s">
        <v>203</v>
      </c>
      <c r="E157" s="36">
        <v>24376971.73</v>
      </c>
      <c r="F157" s="36">
        <v>7102370</v>
      </c>
      <c r="G157" s="36">
        <v>7018956.73</v>
      </c>
      <c r="H157" s="36">
        <v>10255645</v>
      </c>
      <c r="I157" s="36">
        <v>24462087</v>
      </c>
      <c r="J157" s="36">
        <v>6521459.13</v>
      </c>
      <c r="K157" s="36">
        <v>7684982.87</v>
      </c>
      <c r="L157" s="36">
        <v>10255645</v>
      </c>
      <c r="M157" s="36">
        <f t="shared" si="6"/>
        <v>100.34916260699951</v>
      </c>
      <c r="N157" s="36">
        <f t="shared" si="6"/>
        <v>91.82088697153203</v>
      </c>
      <c r="O157" s="36">
        <f t="shared" si="6"/>
        <v>109.48896204407859</v>
      </c>
      <c r="P157" s="36">
        <f t="shared" si="6"/>
        <v>100</v>
      </c>
      <c r="Q157" s="36">
        <f t="shared" si="7"/>
        <v>26.659455221461688</v>
      </c>
      <c r="R157" s="36">
        <f t="shared" si="7"/>
        <v>31.415892151802094</v>
      </c>
      <c r="S157" s="36">
        <f t="shared" si="7"/>
        <v>41.924652626736226</v>
      </c>
      <c r="T157" s="36">
        <v>129.99</v>
      </c>
      <c r="U157" s="36">
        <v>111.45</v>
      </c>
      <c r="V157" s="36">
        <v>232.81</v>
      </c>
      <c r="W157" s="36">
        <v>106.1</v>
      </c>
    </row>
    <row r="158" spans="1:23" ht="13.5">
      <c r="A158" s="35" t="s">
        <v>63</v>
      </c>
      <c r="B158" s="35">
        <v>1018012</v>
      </c>
      <c r="C158" s="35">
        <v>2</v>
      </c>
      <c r="D158" s="34" t="s">
        <v>204</v>
      </c>
      <c r="E158" s="36">
        <v>14172068.17</v>
      </c>
      <c r="F158" s="36">
        <v>4599655.91</v>
      </c>
      <c r="G158" s="36">
        <v>3690491.26</v>
      </c>
      <c r="H158" s="36">
        <v>5881921</v>
      </c>
      <c r="I158" s="36">
        <v>14135559.63</v>
      </c>
      <c r="J158" s="36">
        <v>4586245.89</v>
      </c>
      <c r="K158" s="36">
        <v>3667392.74</v>
      </c>
      <c r="L158" s="36">
        <v>5881921</v>
      </c>
      <c r="M158" s="36">
        <f t="shared" si="6"/>
        <v>99.7423908806953</v>
      </c>
      <c r="N158" s="36">
        <f t="shared" si="6"/>
        <v>99.7084560179633</v>
      </c>
      <c r="O158" s="36">
        <f t="shared" si="6"/>
        <v>99.37410717509735</v>
      </c>
      <c r="P158" s="36">
        <f t="shared" si="6"/>
        <v>100</v>
      </c>
      <c r="Q158" s="36">
        <f t="shared" si="7"/>
        <v>32.444742267342406</v>
      </c>
      <c r="R158" s="36">
        <f t="shared" si="7"/>
        <v>25.94444674278524</v>
      </c>
      <c r="S158" s="36">
        <f t="shared" si="7"/>
        <v>41.610810989872355</v>
      </c>
      <c r="T158" s="36">
        <v>115.5</v>
      </c>
      <c r="U158" s="36">
        <v>96.91</v>
      </c>
      <c r="V158" s="36">
        <v>182.89</v>
      </c>
      <c r="W158" s="36">
        <v>106.92</v>
      </c>
    </row>
    <row r="159" spans="1:23" ht="13.5">
      <c r="A159" s="35" t="s">
        <v>63</v>
      </c>
      <c r="B159" s="35">
        <v>1018022</v>
      </c>
      <c r="C159" s="35">
        <v>2</v>
      </c>
      <c r="D159" s="34" t="s">
        <v>205</v>
      </c>
      <c r="E159" s="36">
        <v>12655580.38</v>
      </c>
      <c r="F159" s="36">
        <v>3384556.5</v>
      </c>
      <c r="G159" s="36">
        <v>3152688.88</v>
      </c>
      <c r="H159" s="36">
        <v>6118335</v>
      </c>
      <c r="I159" s="36">
        <v>12635183.58</v>
      </c>
      <c r="J159" s="36">
        <v>3383188.71</v>
      </c>
      <c r="K159" s="36">
        <v>3133659.87</v>
      </c>
      <c r="L159" s="36">
        <v>6118335</v>
      </c>
      <c r="M159" s="36">
        <f t="shared" si="6"/>
        <v>99.83883157162641</v>
      </c>
      <c r="N159" s="36">
        <f t="shared" si="6"/>
        <v>99.95958731963847</v>
      </c>
      <c r="O159" s="36">
        <f t="shared" si="6"/>
        <v>99.39641966828012</v>
      </c>
      <c r="P159" s="36">
        <f t="shared" si="6"/>
        <v>100</v>
      </c>
      <c r="Q159" s="36">
        <f t="shared" si="7"/>
        <v>26.775936325572562</v>
      </c>
      <c r="R159" s="36">
        <f t="shared" si="7"/>
        <v>24.801063238687032</v>
      </c>
      <c r="S159" s="36">
        <f t="shared" si="7"/>
        <v>48.423000435740406</v>
      </c>
      <c r="T159" s="36">
        <v>111.76</v>
      </c>
      <c r="U159" s="36">
        <v>104.51</v>
      </c>
      <c r="V159" s="36">
        <v>127.28</v>
      </c>
      <c r="W159" s="36">
        <v>109.14</v>
      </c>
    </row>
    <row r="160" spans="1:23" ht="13.5">
      <c r="A160" s="35" t="s">
        <v>63</v>
      </c>
      <c r="B160" s="35">
        <v>1018032</v>
      </c>
      <c r="C160" s="35">
        <v>2</v>
      </c>
      <c r="D160" s="34" t="s">
        <v>206</v>
      </c>
      <c r="E160" s="36">
        <v>20675967.68</v>
      </c>
      <c r="F160" s="36">
        <v>7383978.34</v>
      </c>
      <c r="G160" s="36">
        <v>3594917.34</v>
      </c>
      <c r="H160" s="36">
        <v>9697072</v>
      </c>
      <c r="I160" s="36">
        <v>20686465.15</v>
      </c>
      <c r="J160" s="36">
        <v>7439570.45</v>
      </c>
      <c r="K160" s="36">
        <v>3549822.7</v>
      </c>
      <c r="L160" s="36">
        <v>9697072</v>
      </c>
      <c r="M160" s="36">
        <f t="shared" si="6"/>
        <v>100.05077136007594</v>
      </c>
      <c r="N160" s="36">
        <f t="shared" si="6"/>
        <v>100.75287477075672</v>
      </c>
      <c r="O160" s="36">
        <f t="shared" si="6"/>
        <v>98.74560008659337</v>
      </c>
      <c r="P160" s="36">
        <f t="shared" si="6"/>
        <v>100</v>
      </c>
      <c r="Q160" s="36">
        <f t="shared" si="7"/>
        <v>35.96346884813233</v>
      </c>
      <c r="R160" s="36">
        <f t="shared" si="7"/>
        <v>17.160122206765717</v>
      </c>
      <c r="S160" s="36">
        <f t="shared" si="7"/>
        <v>46.876408945101964</v>
      </c>
      <c r="T160" s="36">
        <v>100.94</v>
      </c>
      <c r="U160" s="36">
        <v>98.69</v>
      </c>
      <c r="V160" s="36">
        <v>96.86</v>
      </c>
      <c r="W160" s="36">
        <v>104.38</v>
      </c>
    </row>
    <row r="161" spans="1:23" ht="13.5">
      <c r="A161" s="35" t="s">
        <v>63</v>
      </c>
      <c r="B161" s="35">
        <v>1018042</v>
      </c>
      <c r="C161" s="35">
        <v>2</v>
      </c>
      <c r="D161" s="34" t="s">
        <v>207</v>
      </c>
      <c r="E161" s="36">
        <v>14080923.88</v>
      </c>
      <c r="F161" s="36">
        <v>5360165.4</v>
      </c>
      <c r="G161" s="36">
        <v>2767002.48</v>
      </c>
      <c r="H161" s="36">
        <v>5953756</v>
      </c>
      <c r="I161" s="36">
        <v>14098762.92</v>
      </c>
      <c r="J161" s="36">
        <v>5450077.54</v>
      </c>
      <c r="K161" s="36">
        <v>2694929.38</v>
      </c>
      <c r="L161" s="36">
        <v>5953756</v>
      </c>
      <c r="M161" s="36">
        <f t="shared" si="6"/>
        <v>100.12668941435965</v>
      </c>
      <c r="N161" s="36">
        <f t="shared" si="6"/>
        <v>101.67741353653004</v>
      </c>
      <c r="O161" s="36">
        <f t="shared" si="6"/>
        <v>97.3952643511906</v>
      </c>
      <c r="P161" s="36">
        <f t="shared" si="6"/>
        <v>100</v>
      </c>
      <c r="Q161" s="36">
        <f t="shared" si="7"/>
        <v>38.65642376515684</v>
      </c>
      <c r="R161" s="36">
        <f t="shared" si="7"/>
        <v>19.114651372547513</v>
      </c>
      <c r="S161" s="36">
        <f t="shared" si="7"/>
        <v>42.22892486229565</v>
      </c>
      <c r="T161" s="36">
        <v>100.14</v>
      </c>
      <c r="U161" s="36">
        <v>107.99</v>
      </c>
      <c r="V161" s="36">
        <v>102.03</v>
      </c>
      <c r="W161" s="36">
        <v>93.16</v>
      </c>
    </row>
    <row r="162" spans="1:23" ht="13.5">
      <c r="A162" s="35" t="s">
        <v>63</v>
      </c>
      <c r="B162" s="35">
        <v>1018052</v>
      </c>
      <c r="C162" s="35">
        <v>2</v>
      </c>
      <c r="D162" s="34" t="s">
        <v>208</v>
      </c>
      <c r="E162" s="36">
        <v>13975858.48</v>
      </c>
      <c r="F162" s="36">
        <v>6016266.72</v>
      </c>
      <c r="G162" s="36">
        <v>2077782.76</v>
      </c>
      <c r="H162" s="36">
        <v>5881809</v>
      </c>
      <c r="I162" s="36">
        <v>13968510.24</v>
      </c>
      <c r="J162" s="36">
        <v>6043865.58</v>
      </c>
      <c r="K162" s="36">
        <v>2042835.66</v>
      </c>
      <c r="L162" s="36">
        <v>5881809</v>
      </c>
      <c r="M162" s="36">
        <f t="shared" si="6"/>
        <v>99.94742190606384</v>
      </c>
      <c r="N162" s="36">
        <f t="shared" si="6"/>
        <v>100.45873730810924</v>
      </c>
      <c r="O162" s="36">
        <f t="shared" si="6"/>
        <v>98.31805804375814</v>
      </c>
      <c r="P162" s="36">
        <f t="shared" si="6"/>
        <v>100</v>
      </c>
      <c r="Q162" s="36">
        <f t="shared" si="7"/>
        <v>43.267789307215345</v>
      </c>
      <c r="R162" s="36">
        <f t="shared" si="7"/>
        <v>14.624577889130716</v>
      </c>
      <c r="S162" s="36">
        <f t="shared" si="7"/>
        <v>42.10763280365394</v>
      </c>
      <c r="T162" s="36">
        <v>97.97</v>
      </c>
      <c r="U162" s="36">
        <v>98.34</v>
      </c>
      <c r="V162" s="36">
        <v>86.77</v>
      </c>
      <c r="W162" s="36">
        <v>102.16</v>
      </c>
    </row>
    <row r="163" spans="1:23" ht="13.5">
      <c r="A163" s="35" t="s">
        <v>63</v>
      </c>
      <c r="B163" s="35">
        <v>1018062</v>
      </c>
      <c r="C163" s="35">
        <v>2</v>
      </c>
      <c r="D163" s="34" t="s">
        <v>209</v>
      </c>
      <c r="E163" s="36">
        <v>16709771.19</v>
      </c>
      <c r="F163" s="36">
        <v>5863425</v>
      </c>
      <c r="G163" s="36">
        <v>3082194.19</v>
      </c>
      <c r="H163" s="36">
        <v>7764152</v>
      </c>
      <c r="I163" s="36">
        <v>16813769.51</v>
      </c>
      <c r="J163" s="36">
        <v>6043821.05</v>
      </c>
      <c r="K163" s="36">
        <v>3005796.46</v>
      </c>
      <c r="L163" s="36">
        <v>7764152</v>
      </c>
      <c r="M163" s="36">
        <f t="shared" si="6"/>
        <v>100.62238027569306</v>
      </c>
      <c r="N163" s="36">
        <f t="shared" si="6"/>
        <v>103.07663268482159</v>
      </c>
      <c r="O163" s="36">
        <f t="shared" si="6"/>
        <v>97.52132003077976</v>
      </c>
      <c r="P163" s="36">
        <f t="shared" si="6"/>
        <v>100</v>
      </c>
      <c r="Q163" s="36">
        <f t="shared" si="7"/>
        <v>35.94566373950489</v>
      </c>
      <c r="R163" s="36">
        <f t="shared" si="7"/>
        <v>17.87699336673017</v>
      </c>
      <c r="S163" s="36">
        <f t="shared" si="7"/>
        <v>46.17734289376493</v>
      </c>
      <c r="T163" s="36">
        <v>108.93</v>
      </c>
      <c r="U163" s="36">
        <v>122.81</v>
      </c>
      <c r="V163" s="36">
        <v>93.89</v>
      </c>
      <c r="W163" s="36">
        <v>106.18</v>
      </c>
    </row>
    <row r="164" spans="1:23" ht="13.5">
      <c r="A164" s="35" t="s">
        <v>63</v>
      </c>
      <c r="B164" s="35">
        <v>1018073</v>
      </c>
      <c r="C164" s="35">
        <v>3</v>
      </c>
      <c r="D164" s="34" t="s">
        <v>210</v>
      </c>
      <c r="E164" s="36">
        <v>47690112.2</v>
      </c>
      <c r="F164" s="36">
        <v>28463453</v>
      </c>
      <c r="G164" s="36">
        <v>9287504.2</v>
      </c>
      <c r="H164" s="36">
        <v>9939155</v>
      </c>
      <c r="I164" s="36">
        <v>46985320.37</v>
      </c>
      <c r="J164" s="36">
        <v>28404412.92</v>
      </c>
      <c r="K164" s="36">
        <v>8641752.45</v>
      </c>
      <c r="L164" s="36">
        <v>9939155</v>
      </c>
      <c r="M164" s="36">
        <f t="shared" si="6"/>
        <v>98.52214264658407</v>
      </c>
      <c r="N164" s="36">
        <f t="shared" si="6"/>
        <v>99.79257583400019</v>
      </c>
      <c r="O164" s="36">
        <f t="shared" si="6"/>
        <v>93.04709062742604</v>
      </c>
      <c r="P164" s="36">
        <f t="shared" si="6"/>
        <v>100</v>
      </c>
      <c r="Q164" s="36">
        <f t="shared" si="7"/>
        <v>60.4538027969607</v>
      </c>
      <c r="R164" s="36">
        <f t="shared" si="7"/>
        <v>18.3924519018875</v>
      </c>
      <c r="S164" s="36">
        <f t="shared" si="7"/>
        <v>21.15374530115181</v>
      </c>
      <c r="T164" s="36">
        <v>103.24</v>
      </c>
      <c r="U164" s="36">
        <v>106.72</v>
      </c>
      <c r="V164" s="36">
        <v>88.92</v>
      </c>
      <c r="W164" s="36">
        <v>108.32</v>
      </c>
    </row>
    <row r="165" spans="1:23" ht="13.5">
      <c r="A165" s="35" t="s">
        <v>63</v>
      </c>
      <c r="B165" s="35">
        <v>1019011</v>
      </c>
      <c r="C165" s="35">
        <v>1</v>
      </c>
      <c r="D165" s="34" t="s">
        <v>211</v>
      </c>
      <c r="E165" s="36">
        <v>115725347.37</v>
      </c>
      <c r="F165" s="36">
        <v>62974948</v>
      </c>
      <c r="G165" s="36">
        <v>21790468.37</v>
      </c>
      <c r="H165" s="36">
        <v>30959931</v>
      </c>
      <c r="I165" s="36">
        <v>116316913.9</v>
      </c>
      <c r="J165" s="36">
        <v>64229613.27</v>
      </c>
      <c r="K165" s="36">
        <v>21127369.63</v>
      </c>
      <c r="L165" s="36">
        <v>30959931</v>
      </c>
      <c r="M165" s="36">
        <f t="shared" si="6"/>
        <v>100.51118146840264</v>
      </c>
      <c r="N165" s="36">
        <f t="shared" si="6"/>
        <v>101.9923244239916</v>
      </c>
      <c r="O165" s="36">
        <f t="shared" si="6"/>
        <v>96.95693213775559</v>
      </c>
      <c r="P165" s="36">
        <f t="shared" si="6"/>
        <v>100</v>
      </c>
      <c r="Q165" s="36">
        <f t="shared" si="7"/>
        <v>55.219495700530274</v>
      </c>
      <c r="R165" s="36">
        <f t="shared" si="7"/>
        <v>18.163626356321338</v>
      </c>
      <c r="S165" s="36">
        <f t="shared" si="7"/>
        <v>26.61687794314839</v>
      </c>
      <c r="T165" s="36">
        <v>106.59</v>
      </c>
      <c r="U165" s="36">
        <v>107.49</v>
      </c>
      <c r="V165" s="36">
        <v>98.97</v>
      </c>
      <c r="W165" s="36">
        <v>110.47</v>
      </c>
    </row>
    <row r="166" spans="1:23" ht="13.5">
      <c r="A166" s="35" t="s">
        <v>63</v>
      </c>
      <c r="B166" s="35">
        <v>1019023</v>
      </c>
      <c r="C166" s="35">
        <v>3</v>
      </c>
      <c r="D166" s="34" t="s">
        <v>212</v>
      </c>
      <c r="E166" s="36">
        <v>23282718.17</v>
      </c>
      <c r="F166" s="36">
        <v>7837498.19</v>
      </c>
      <c r="G166" s="36">
        <v>7482362.98</v>
      </c>
      <c r="H166" s="36">
        <v>7962857</v>
      </c>
      <c r="I166" s="36">
        <v>23061495.24</v>
      </c>
      <c r="J166" s="36">
        <v>7937529.01</v>
      </c>
      <c r="K166" s="36">
        <v>7161109.23</v>
      </c>
      <c r="L166" s="36">
        <v>7962857</v>
      </c>
      <c r="M166" s="36">
        <f t="shared" si="6"/>
        <v>99.0498406226252</v>
      </c>
      <c r="N166" s="36">
        <f t="shared" si="6"/>
        <v>101.27631059778273</v>
      </c>
      <c r="O166" s="36">
        <f t="shared" si="6"/>
        <v>95.70652010790313</v>
      </c>
      <c r="P166" s="36">
        <f t="shared" si="6"/>
        <v>100</v>
      </c>
      <c r="Q166" s="36">
        <f t="shared" si="7"/>
        <v>34.41896948742687</v>
      </c>
      <c r="R166" s="36">
        <f t="shared" si="7"/>
        <v>31.05223297741383</v>
      </c>
      <c r="S166" s="36">
        <f t="shared" si="7"/>
        <v>34.528797535159306</v>
      </c>
      <c r="T166" s="36">
        <v>103.46</v>
      </c>
      <c r="U166" s="36">
        <v>109.18</v>
      </c>
      <c r="V166" s="36">
        <v>109.12</v>
      </c>
      <c r="W166" s="36">
        <v>94.16</v>
      </c>
    </row>
    <row r="167" spans="1:23" ht="13.5">
      <c r="A167" s="35" t="s">
        <v>63</v>
      </c>
      <c r="B167" s="35">
        <v>1019032</v>
      </c>
      <c r="C167" s="35">
        <v>2</v>
      </c>
      <c r="D167" s="34" t="s">
        <v>213</v>
      </c>
      <c r="E167" s="36">
        <v>14279652.59</v>
      </c>
      <c r="F167" s="36">
        <v>4918475.33</v>
      </c>
      <c r="G167" s="36">
        <v>4754342.26</v>
      </c>
      <c r="H167" s="36">
        <v>4606835</v>
      </c>
      <c r="I167" s="36">
        <v>14028794.8</v>
      </c>
      <c r="J167" s="36">
        <v>4692883.03</v>
      </c>
      <c r="K167" s="36">
        <v>4729076.77</v>
      </c>
      <c r="L167" s="36">
        <v>4606835</v>
      </c>
      <c r="M167" s="36">
        <f t="shared" si="6"/>
        <v>98.24325004814422</v>
      </c>
      <c r="N167" s="36">
        <f t="shared" si="6"/>
        <v>95.41336928897437</v>
      </c>
      <c r="O167" s="36">
        <f t="shared" si="6"/>
        <v>99.46858074959037</v>
      </c>
      <c r="P167" s="36">
        <f t="shared" si="6"/>
        <v>100</v>
      </c>
      <c r="Q167" s="36">
        <f t="shared" si="7"/>
        <v>33.45179038473069</v>
      </c>
      <c r="R167" s="36">
        <f t="shared" si="7"/>
        <v>33.70978646005999</v>
      </c>
      <c r="S167" s="36">
        <f t="shared" si="7"/>
        <v>32.83842315520931</v>
      </c>
      <c r="T167" s="36">
        <v>91.31</v>
      </c>
      <c r="U167" s="36">
        <v>86.12</v>
      </c>
      <c r="V167" s="36">
        <v>115.53</v>
      </c>
      <c r="W167" s="36">
        <v>79.15</v>
      </c>
    </row>
    <row r="168" spans="1:23" ht="13.5">
      <c r="A168" s="35" t="s">
        <v>63</v>
      </c>
      <c r="B168" s="35">
        <v>1019042</v>
      </c>
      <c r="C168" s="35">
        <v>2</v>
      </c>
      <c r="D168" s="34" t="s">
        <v>211</v>
      </c>
      <c r="E168" s="36">
        <v>34641353.48</v>
      </c>
      <c r="F168" s="36">
        <v>15993567.6</v>
      </c>
      <c r="G168" s="36">
        <v>5676285.88</v>
      </c>
      <c r="H168" s="36">
        <v>12971500</v>
      </c>
      <c r="I168" s="36">
        <v>35329585.3</v>
      </c>
      <c r="J168" s="36">
        <v>16724470.28</v>
      </c>
      <c r="K168" s="36">
        <v>5633615.02</v>
      </c>
      <c r="L168" s="36">
        <v>12971500</v>
      </c>
      <c r="M168" s="36">
        <f t="shared" si="6"/>
        <v>101.98673478620674</v>
      </c>
      <c r="N168" s="36">
        <f t="shared" si="6"/>
        <v>104.56997899580578</v>
      </c>
      <c r="O168" s="36">
        <f t="shared" si="6"/>
        <v>99.24826090683085</v>
      </c>
      <c r="P168" s="36">
        <f t="shared" si="6"/>
        <v>100</v>
      </c>
      <c r="Q168" s="36">
        <f t="shared" si="7"/>
        <v>47.33842794356264</v>
      </c>
      <c r="R168" s="36">
        <f t="shared" si="7"/>
        <v>15.945884935139615</v>
      </c>
      <c r="S168" s="36">
        <f t="shared" si="7"/>
        <v>36.71568712129775</v>
      </c>
      <c r="T168" s="36">
        <v>104.17</v>
      </c>
      <c r="U168" s="36">
        <v>101.43</v>
      </c>
      <c r="V168" s="36">
        <v>102.33</v>
      </c>
      <c r="W168" s="36">
        <v>108.82</v>
      </c>
    </row>
    <row r="169" spans="1:23" ht="13.5">
      <c r="A169" s="35" t="s">
        <v>63</v>
      </c>
      <c r="B169" s="35">
        <v>1020011</v>
      </c>
      <c r="C169" s="35">
        <v>1</v>
      </c>
      <c r="D169" s="34" t="s">
        <v>214</v>
      </c>
      <c r="E169" s="36">
        <v>36638439.73</v>
      </c>
      <c r="F169" s="36">
        <v>20828721.25</v>
      </c>
      <c r="G169" s="36">
        <v>7291696.48</v>
      </c>
      <c r="H169" s="36">
        <v>8518022</v>
      </c>
      <c r="I169" s="36">
        <v>37601485.78</v>
      </c>
      <c r="J169" s="36">
        <v>21915669.86</v>
      </c>
      <c r="K169" s="36">
        <v>7167793.92</v>
      </c>
      <c r="L169" s="36">
        <v>8518022</v>
      </c>
      <c r="M169" s="36">
        <f t="shared" si="6"/>
        <v>102.62851272351385</v>
      </c>
      <c r="N169" s="36">
        <f t="shared" si="6"/>
        <v>105.21850860143418</v>
      </c>
      <c r="O169" s="36">
        <f t="shared" si="6"/>
        <v>98.30077183903848</v>
      </c>
      <c r="P169" s="36">
        <f t="shared" si="6"/>
        <v>100</v>
      </c>
      <c r="Q169" s="36">
        <f t="shared" si="7"/>
        <v>58.28405289148656</v>
      </c>
      <c r="R169" s="36">
        <f t="shared" si="7"/>
        <v>19.06252843820471</v>
      </c>
      <c r="S169" s="36">
        <f t="shared" si="7"/>
        <v>22.653418670308724</v>
      </c>
      <c r="T169" s="36">
        <v>105.76</v>
      </c>
      <c r="U169" s="36">
        <v>108.06</v>
      </c>
      <c r="V169" s="36">
        <v>98.99</v>
      </c>
      <c r="W169" s="36">
        <v>106.07</v>
      </c>
    </row>
    <row r="170" spans="1:23" ht="13.5">
      <c r="A170" s="35" t="s">
        <v>63</v>
      </c>
      <c r="B170" s="35">
        <v>1020021</v>
      </c>
      <c r="C170" s="35">
        <v>1</v>
      </c>
      <c r="D170" s="34" t="s">
        <v>215</v>
      </c>
      <c r="E170" s="36">
        <v>59239199.81</v>
      </c>
      <c r="F170" s="36">
        <v>32904014.14</v>
      </c>
      <c r="G170" s="36">
        <v>12423380.67</v>
      </c>
      <c r="H170" s="36">
        <v>13911805</v>
      </c>
      <c r="I170" s="36">
        <v>59028404.15</v>
      </c>
      <c r="J170" s="36">
        <v>32987890.18</v>
      </c>
      <c r="K170" s="36">
        <v>12128708.97</v>
      </c>
      <c r="L170" s="36">
        <v>13911805</v>
      </c>
      <c r="M170" s="36">
        <f t="shared" si="6"/>
        <v>99.64416187140256</v>
      </c>
      <c r="N170" s="36">
        <f t="shared" si="6"/>
        <v>100.25491126901152</v>
      </c>
      <c r="O170" s="36">
        <f t="shared" si="6"/>
        <v>97.62808765321364</v>
      </c>
      <c r="P170" s="36">
        <f t="shared" si="6"/>
        <v>100</v>
      </c>
      <c r="Q170" s="36">
        <f t="shared" si="7"/>
        <v>55.88477387288472</v>
      </c>
      <c r="R170" s="36">
        <f t="shared" si="7"/>
        <v>20.547241865423192</v>
      </c>
      <c r="S170" s="36">
        <f t="shared" si="7"/>
        <v>23.56798426169209</v>
      </c>
      <c r="T170" s="36">
        <v>102.53</v>
      </c>
      <c r="U170" s="36">
        <v>100.97</v>
      </c>
      <c r="V170" s="36">
        <v>105.63</v>
      </c>
      <c r="W170" s="36">
        <v>103.68</v>
      </c>
    </row>
    <row r="171" spans="1:23" ht="13.5">
      <c r="A171" s="35" t="s">
        <v>63</v>
      </c>
      <c r="B171" s="35">
        <v>1020031</v>
      </c>
      <c r="C171" s="35">
        <v>1</v>
      </c>
      <c r="D171" s="34" t="s">
        <v>216</v>
      </c>
      <c r="E171" s="36">
        <v>157698735.4</v>
      </c>
      <c r="F171" s="36">
        <v>103554695.6</v>
      </c>
      <c r="G171" s="36">
        <v>23180042.8</v>
      </c>
      <c r="H171" s="36">
        <v>30963997</v>
      </c>
      <c r="I171" s="36">
        <v>159330914.64</v>
      </c>
      <c r="J171" s="36">
        <v>105557003.09</v>
      </c>
      <c r="K171" s="36">
        <v>22809914.55</v>
      </c>
      <c r="L171" s="36">
        <v>30963997</v>
      </c>
      <c r="M171" s="36">
        <f t="shared" si="6"/>
        <v>101.03499830601683</v>
      </c>
      <c r="N171" s="36">
        <f t="shared" si="6"/>
        <v>101.93357479194793</v>
      </c>
      <c r="O171" s="36">
        <f t="shared" si="6"/>
        <v>98.4032460457752</v>
      </c>
      <c r="P171" s="36">
        <f t="shared" si="6"/>
        <v>100</v>
      </c>
      <c r="Q171" s="36">
        <f t="shared" si="7"/>
        <v>66.25017080238361</v>
      </c>
      <c r="R171" s="36">
        <f t="shared" si="7"/>
        <v>14.316063270921298</v>
      </c>
      <c r="S171" s="36">
        <f t="shared" si="7"/>
        <v>19.433765926695116</v>
      </c>
      <c r="T171" s="36">
        <v>99.14</v>
      </c>
      <c r="U171" s="36">
        <v>103.71</v>
      </c>
      <c r="V171" s="36">
        <v>76.64</v>
      </c>
      <c r="W171" s="36">
        <v>106.13</v>
      </c>
    </row>
    <row r="172" spans="1:23" ht="13.5">
      <c r="A172" s="35" t="s">
        <v>63</v>
      </c>
      <c r="B172" s="35">
        <v>1020043</v>
      </c>
      <c r="C172" s="35">
        <v>3</v>
      </c>
      <c r="D172" s="34" t="s">
        <v>217</v>
      </c>
      <c r="E172" s="36">
        <v>101407787.74</v>
      </c>
      <c r="F172" s="36">
        <v>62233912</v>
      </c>
      <c r="G172" s="36">
        <v>21793345.74</v>
      </c>
      <c r="H172" s="36">
        <v>17380530</v>
      </c>
      <c r="I172" s="36">
        <v>97947907.48</v>
      </c>
      <c r="J172" s="36">
        <v>60015871.16</v>
      </c>
      <c r="K172" s="36">
        <v>20551506.32</v>
      </c>
      <c r="L172" s="36">
        <v>17380530</v>
      </c>
      <c r="M172" s="36">
        <f t="shared" si="6"/>
        <v>96.58815132732134</v>
      </c>
      <c r="N172" s="36">
        <f t="shared" si="6"/>
        <v>96.43596108822469</v>
      </c>
      <c r="O172" s="36">
        <f t="shared" si="6"/>
        <v>94.30174955779874</v>
      </c>
      <c r="P172" s="36">
        <f t="shared" si="6"/>
        <v>100</v>
      </c>
      <c r="Q172" s="36">
        <f t="shared" si="7"/>
        <v>61.27325504350836</v>
      </c>
      <c r="R172" s="36">
        <f t="shared" si="7"/>
        <v>20.982077972616633</v>
      </c>
      <c r="S172" s="36">
        <f t="shared" si="7"/>
        <v>17.744666983875007</v>
      </c>
      <c r="T172" s="36">
        <v>87.7</v>
      </c>
      <c r="U172" s="36">
        <v>74.13</v>
      </c>
      <c r="V172" s="36">
        <v>146.98</v>
      </c>
      <c r="W172" s="36">
        <v>103.76</v>
      </c>
    </row>
    <row r="173" spans="1:23" ht="13.5">
      <c r="A173" s="35" t="s">
        <v>63</v>
      </c>
      <c r="B173" s="35">
        <v>1020052</v>
      </c>
      <c r="C173" s="35">
        <v>2</v>
      </c>
      <c r="D173" s="34" t="s">
        <v>214</v>
      </c>
      <c r="E173" s="36">
        <v>16396139.01</v>
      </c>
      <c r="F173" s="36">
        <v>4506548.74</v>
      </c>
      <c r="G173" s="36">
        <v>6172596.27</v>
      </c>
      <c r="H173" s="36">
        <v>5716994</v>
      </c>
      <c r="I173" s="36">
        <v>16780001.42</v>
      </c>
      <c r="J173" s="36">
        <v>4917948.21</v>
      </c>
      <c r="K173" s="36">
        <v>6145059.21</v>
      </c>
      <c r="L173" s="36">
        <v>5716994</v>
      </c>
      <c r="M173" s="36">
        <f t="shared" si="6"/>
        <v>102.34117562534621</v>
      </c>
      <c r="N173" s="36">
        <f t="shared" si="6"/>
        <v>109.12892534254495</v>
      </c>
      <c r="O173" s="36">
        <f t="shared" si="6"/>
        <v>99.55388204905228</v>
      </c>
      <c r="P173" s="36">
        <f t="shared" si="6"/>
        <v>100</v>
      </c>
      <c r="Q173" s="36">
        <f t="shared" si="7"/>
        <v>29.308389712877624</v>
      </c>
      <c r="R173" s="36">
        <f t="shared" si="7"/>
        <v>36.621327115477676</v>
      </c>
      <c r="S173" s="36">
        <f t="shared" si="7"/>
        <v>34.07028317164469</v>
      </c>
      <c r="T173" s="36">
        <v>135.57</v>
      </c>
      <c r="U173" s="36">
        <v>119.23</v>
      </c>
      <c r="V173" s="36">
        <v>203.94</v>
      </c>
      <c r="W173" s="36">
        <v>109.12</v>
      </c>
    </row>
    <row r="174" spans="1:23" ht="13.5">
      <c r="A174" s="35" t="s">
        <v>63</v>
      </c>
      <c r="B174" s="35">
        <v>1020062</v>
      </c>
      <c r="C174" s="35">
        <v>2</v>
      </c>
      <c r="D174" s="34" t="s">
        <v>215</v>
      </c>
      <c r="E174" s="36">
        <v>22979340.79</v>
      </c>
      <c r="F174" s="36">
        <v>13265646</v>
      </c>
      <c r="G174" s="36">
        <v>4285418.79</v>
      </c>
      <c r="H174" s="36">
        <v>5428276</v>
      </c>
      <c r="I174" s="36">
        <v>22577454.64</v>
      </c>
      <c r="J174" s="36">
        <v>12989081.68</v>
      </c>
      <c r="K174" s="36">
        <v>4160096.96</v>
      </c>
      <c r="L174" s="36">
        <v>5428276</v>
      </c>
      <c r="M174" s="36">
        <f t="shared" si="6"/>
        <v>98.25109800288575</v>
      </c>
      <c r="N174" s="36">
        <f t="shared" si="6"/>
        <v>97.91518392696443</v>
      </c>
      <c r="O174" s="36">
        <f t="shared" si="6"/>
        <v>97.07562233375096</v>
      </c>
      <c r="P174" s="36">
        <f t="shared" si="6"/>
        <v>100</v>
      </c>
      <c r="Q174" s="36">
        <f t="shared" si="7"/>
        <v>57.53120485507483</v>
      </c>
      <c r="R174" s="36">
        <f t="shared" si="7"/>
        <v>18.425890014322714</v>
      </c>
      <c r="S174" s="36">
        <f t="shared" si="7"/>
        <v>24.042905130602445</v>
      </c>
      <c r="T174" s="36">
        <v>103.25</v>
      </c>
      <c r="U174" s="36">
        <v>102.04</v>
      </c>
      <c r="V174" s="36">
        <v>110.86</v>
      </c>
      <c r="W174" s="36">
        <v>100.81</v>
      </c>
    </row>
    <row r="175" spans="1:23" ht="13.5">
      <c r="A175" s="35" t="s">
        <v>63</v>
      </c>
      <c r="B175" s="35">
        <v>1020072</v>
      </c>
      <c r="C175" s="35">
        <v>2</v>
      </c>
      <c r="D175" s="34" t="s">
        <v>218</v>
      </c>
      <c r="E175" s="36">
        <v>19092896.14</v>
      </c>
      <c r="F175" s="36">
        <v>10443568.9</v>
      </c>
      <c r="G175" s="36">
        <v>3891532.24</v>
      </c>
      <c r="H175" s="36">
        <v>4757795</v>
      </c>
      <c r="I175" s="36">
        <v>18783744.92</v>
      </c>
      <c r="J175" s="36">
        <v>10219348.69</v>
      </c>
      <c r="K175" s="36">
        <v>3806601.23</v>
      </c>
      <c r="L175" s="36">
        <v>4757795</v>
      </c>
      <c r="M175" s="36">
        <f t="shared" si="6"/>
        <v>98.3808049981882</v>
      </c>
      <c r="N175" s="36">
        <f t="shared" si="6"/>
        <v>97.85303077763004</v>
      </c>
      <c r="O175" s="36">
        <f t="shared" si="6"/>
        <v>97.81754319989906</v>
      </c>
      <c r="P175" s="36">
        <f t="shared" si="6"/>
        <v>100</v>
      </c>
      <c r="Q175" s="36">
        <f t="shared" si="7"/>
        <v>54.40527825268189</v>
      </c>
      <c r="R175" s="36">
        <f t="shared" si="7"/>
        <v>20.265400995447504</v>
      </c>
      <c r="S175" s="36">
        <f t="shared" si="7"/>
        <v>25.329320751870597</v>
      </c>
      <c r="T175" s="36">
        <v>112.95</v>
      </c>
      <c r="U175" s="36">
        <v>112.71</v>
      </c>
      <c r="V175" s="36">
        <v>125.89</v>
      </c>
      <c r="W175" s="36">
        <v>104.81</v>
      </c>
    </row>
    <row r="176" spans="1:23" ht="13.5">
      <c r="A176" s="35" t="s">
        <v>63</v>
      </c>
      <c r="B176" s="35">
        <v>1020083</v>
      </c>
      <c r="C176" s="35">
        <v>3</v>
      </c>
      <c r="D176" s="34" t="s">
        <v>219</v>
      </c>
      <c r="E176" s="36">
        <v>68037060.61</v>
      </c>
      <c r="F176" s="36">
        <v>43964674.71</v>
      </c>
      <c r="G176" s="36">
        <v>13832891.9</v>
      </c>
      <c r="H176" s="36">
        <v>10239494</v>
      </c>
      <c r="I176" s="36">
        <v>68204890.15</v>
      </c>
      <c r="J176" s="36">
        <v>44216161.21</v>
      </c>
      <c r="K176" s="36">
        <v>13749234.94</v>
      </c>
      <c r="L176" s="36">
        <v>10239494</v>
      </c>
      <c r="M176" s="36">
        <f t="shared" si="6"/>
        <v>100.24667370767534</v>
      </c>
      <c r="N176" s="36">
        <f t="shared" si="6"/>
        <v>100.57201947167552</v>
      </c>
      <c r="O176" s="36">
        <f t="shared" si="6"/>
        <v>99.39523159289634</v>
      </c>
      <c r="P176" s="36">
        <f t="shared" si="6"/>
        <v>100</v>
      </c>
      <c r="Q176" s="36">
        <f t="shared" si="7"/>
        <v>64.82843255484664</v>
      </c>
      <c r="R176" s="36">
        <f t="shared" si="7"/>
        <v>20.158723091206383</v>
      </c>
      <c r="S176" s="36">
        <f t="shared" si="7"/>
        <v>15.012844353946958</v>
      </c>
      <c r="T176" s="36">
        <v>113.12</v>
      </c>
      <c r="U176" s="36">
        <v>112.53</v>
      </c>
      <c r="V176" s="36">
        <v>125.68</v>
      </c>
      <c r="W176" s="36">
        <v>101.75</v>
      </c>
    </row>
    <row r="177" spans="1:23" ht="13.5">
      <c r="A177" s="35" t="s">
        <v>63</v>
      </c>
      <c r="B177" s="35">
        <v>1020092</v>
      </c>
      <c r="C177" s="35">
        <v>2</v>
      </c>
      <c r="D177" s="34" t="s">
        <v>216</v>
      </c>
      <c r="E177" s="36">
        <v>42970864.29</v>
      </c>
      <c r="F177" s="36">
        <v>22050959</v>
      </c>
      <c r="G177" s="36">
        <v>9914350.29</v>
      </c>
      <c r="H177" s="36">
        <v>11005555</v>
      </c>
      <c r="I177" s="36">
        <v>43252675.87</v>
      </c>
      <c r="J177" s="36">
        <v>22030120.06</v>
      </c>
      <c r="K177" s="36">
        <v>10217000.81</v>
      </c>
      <c r="L177" s="36">
        <v>11005555</v>
      </c>
      <c r="M177" s="36">
        <f t="shared" si="6"/>
        <v>100.65582013454075</v>
      </c>
      <c r="N177" s="36">
        <f t="shared" si="6"/>
        <v>99.90549644575549</v>
      </c>
      <c r="O177" s="36">
        <f t="shared" si="6"/>
        <v>103.05265106786943</v>
      </c>
      <c r="P177" s="36">
        <f t="shared" si="6"/>
        <v>100</v>
      </c>
      <c r="Q177" s="36">
        <f t="shared" si="7"/>
        <v>50.93354253090284</v>
      </c>
      <c r="R177" s="36">
        <f t="shared" si="7"/>
        <v>23.621661791996782</v>
      </c>
      <c r="S177" s="36">
        <f t="shared" si="7"/>
        <v>25.444795677100384</v>
      </c>
      <c r="T177" s="36">
        <v>108.85</v>
      </c>
      <c r="U177" s="36">
        <v>100.45</v>
      </c>
      <c r="V177" s="36">
        <v>148.26</v>
      </c>
      <c r="W177" s="36">
        <v>100.83</v>
      </c>
    </row>
    <row r="178" spans="1:23" ht="13.5">
      <c r="A178" s="35" t="s">
        <v>63</v>
      </c>
      <c r="B178" s="35">
        <v>1021011</v>
      </c>
      <c r="C178" s="35">
        <v>1</v>
      </c>
      <c r="D178" s="34" t="s">
        <v>220</v>
      </c>
      <c r="E178" s="36">
        <v>37589900.78</v>
      </c>
      <c r="F178" s="36">
        <v>18943855.94</v>
      </c>
      <c r="G178" s="36">
        <v>9533503.84</v>
      </c>
      <c r="H178" s="36">
        <v>9112541</v>
      </c>
      <c r="I178" s="36">
        <v>37229518.09</v>
      </c>
      <c r="J178" s="36">
        <v>19288722.6</v>
      </c>
      <c r="K178" s="36">
        <v>8828254.49</v>
      </c>
      <c r="L178" s="36">
        <v>9112541</v>
      </c>
      <c r="M178" s="36">
        <f t="shared" si="6"/>
        <v>99.04127788974706</v>
      </c>
      <c r="N178" s="36">
        <f t="shared" si="6"/>
        <v>101.82046707435002</v>
      </c>
      <c r="O178" s="36">
        <f t="shared" si="6"/>
        <v>92.60241185364646</v>
      </c>
      <c r="P178" s="36">
        <f t="shared" si="6"/>
        <v>100</v>
      </c>
      <c r="Q178" s="36">
        <f t="shared" si="7"/>
        <v>51.81029352400086</v>
      </c>
      <c r="R178" s="36">
        <f t="shared" si="7"/>
        <v>23.713050673012347</v>
      </c>
      <c r="S178" s="36">
        <f t="shared" si="7"/>
        <v>24.476655802986784</v>
      </c>
      <c r="T178" s="36">
        <v>96.01</v>
      </c>
      <c r="U178" s="36">
        <v>108.3</v>
      </c>
      <c r="V178" s="36">
        <v>70.36</v>
      </c>
      <c r="W178" s="36">
        <v>108.24</v>
      </c>
    </row>
    <row r="179" spans="1:23" ht="13.5">
      <c r="A179" s="35" t="s">
        <v>63</v>
      </c>
      <c r="B179" s="35">
        <v>1021022</v>
      </c>
      <c r="C179" s="35">
        <v>2</v>
      </c>
      <c r="D179" s="34" t="s">
        <v>220</v>
      </c>
      <c r="E179" s="36">
        <v>18391164.7</v>
      </c>
      <c r="F179" s="36">
        <v>6855610.97</v>
      </c>
      <c r="G179" s="36">
        <v>6391744.73</v>
      </c>
      <c r="H179" s="36">
        <v>5143809</v>
      </c>
      <c r="I179" s="36">
        <v>21461937.91</v>
      </c>
      <c r="J179" s="36">
        <v>9996861.65</v>
      </c>
      <c r="K179" s="36">
        <v>6321267.26</v>
      </c>
      <c r="L179" s="36">
        <v>5143809</v>
      </c>
      <c r="M179" s="36">
        <f t="shared" si="6"/>
        <v>116.69700239267608</v>
      </c>
      <c r="N179" s="36">
        <f t="shared" si="6"/>
        <v>145.82014197926406</v>
      </c>
      <c r="O179" s="36">
        <f t="shared" si="6"/>
        <v>98.89736726078546</v>
      </c>
      <c r="P179" s="36">
        <f t="shared" si="6"/>
        <v>100</v>
      </c>
      <c r="Q179" s="36">
        <f t="shared" si="7"/>
        <v>46.57949199145735</v>
      </c>
      <c r="R179" s="36">
        <f t="shared" si="7"/>
        <v>29.453385274470772</v>
      </c>
      <c r="S179" s="36">
        <f t="shared" si="7"/>
        <v>23.967122734071875</v>
      </c>
      <c r="T179" s="36">
        <v>126.08</v>
      </c>
      <c r="U179" s="36">
        <v>119.06</v>
      </c>
      <c r="V179" s="36">
        <v>184.1</v>
      </c>
      <c r="W179" s="36">
        <v>99.05</v>
      </c>
    </row>
    <row r="180" spans="1:23" ht="13.5">
      <c r="A180" s="35" t="s">
        <v>63</v>
      </c>
      <c r="B180" s="35">
        <v>1021032</v>
      </c>
      <c r="C180" s="35">
        <v>2</v>
      </c>
      <c r="D180" s="34" t="s">
        <v>221</v>
      </c>
      <c r="E180" s="36">
        <v>15373624.43</v>
      </c>
      <c r="F180" s="36">
        <v>7338352.13</v>
      </c>
      <c r="G180" s="36">
        <v>3624167.3</v>
      </c>
      <c r="H180" s="36">
        <v>4411105</v>
      </c>
      <c r="I180" s="36">
        <v>15285193.12</v>
      </c>
      <c r="J180" s="36">
        <v>7308167.44</v>
      </c>
      <c r="K180" s="36">
        <v>3565920.68</v>
      </c>
      <c r="L180" s="36">
        <v>4411105</v>
      </c>
      <c r="M180" s="36">
        <f t="shared" si="6"/>
        <v>99.42478554486192</v>
      </c>
      <c r="N180" s="36">
        <f t="shared" si="6"/>
        <v>99.58867209606089</v>
      </c>
      <c r="O180" s="36">
        <f t="shared" si="6"/>
        <v>98.39282750550727</v>
      </c>
      <c r="P180" s="36">
        <f t="shared" si="6"/>
        <v>100</v>
      </c>
      <c r="Q180" s="36">
        <f t="shared" si="7"/>
        <v>47.81207134660004</v>
      </c>
      <c r="R180" s="36">
        <f t="shared" si="7"/>
        <v>23.329248456364944</v>
      </c>
      <c r="S180" s="36">
        <f t="shared" si="7"/>
        <v>28.858680197035024</v>
      </c>
      <c r="T180" s="36">
        <v>96.72</v>
      </c>
      <c r="U180" s="36">
        <v>93.13</v>
      </c>
      <c r="V180" s="36">
        <v>109.65</v>
      </c>
      <c r="W180" s="36">
        <v>93.78</v>
      </c>
    </row>
    <row r="181" spans="1:23" ht="13.5">
      <c r="A181" s="35" t="s">
        <v>63</v>
      </c>
      <c r="B181" s="35">
        <v>1021042</v>
      </c>
      <c r="C181" s="35">
        <v>2</v>
      </c>
      <c r="D181" s="34" t="s">
        <v>222</v>
      </c>
      <c r="E181" s="36">
        <v>14538573.96</v>
      </c>
      <c r="F181" s="36">
        <v>7671632</v>
      </c>
      <c r="G181" s="36">
        <v>3129210.96</v>
      </c>
      <c r="H181" s="36">
        <v>3737731</v>
      </c>
      <c r="I181" s="36">
        <v>13868307.52</v>
      </c>
      <c r="J181" s="36">
        <v>7031604.41</v>
      </c>
      <c r="K181" s="36">
        <v>3098972.11</v>
      </c>
      <c r="L181" s="36">
        <v>3737731</v>
      </c>
      <c r="M181" s="36">
        <f t="shared" si="6"/>
        <v>95.38973738522013</v>
      </c>
      <c r="N181" s="36">
        <f t="shared" si="6"/>
        <v>91.65721726485316</v>
      </c>
      <c r="O181" s="36">
        <f t="shared" si="6"/>
        <v>99.03365895152048</v>
      </c>
      <c r="P181" s="36">
        <f t="shared" si="6"/>
        <v>100</v>
      </c>
      <c r="Q181" s="36">
        <f t="shared" si="7"/>
        <v>50.702685961206605</v>
      </c>
      <c r="R181" s="36">
        <f t="shared" si="7"/>
        <v>22.3457123771654</v>
      </c>
      <c r="S181" s="36">
        <f t="shared" si="7"/>
        <v>26.951601661627993</v>
      </c>
      <c r="T181" s="36">
        <v>94.65</v>
      </c>
      <c r="U181" s="36">
        <v>85.9</v>
      </c>
      <c r="V181" s="36">
        <v>111.67</v>
      </c>
      <c r="W181" s="36">
        <v>101.26</v>
      </c>
    </row>
    <row r="182" spans="1:23" ht="13.5">
      <c r="A182" s="35" t="s">
        <v>63</v>
      </c>
      <c r="B182" s="35">
        <v>1021052</v>
      </c>
      <c r="C182" s="35">
        <v>2</v>
      </c>
      <c r="D182" s="34" t="s">
        <v>223</v>
      </c>
      <c r="E182" s="36">
        <v>12932464.46</v>
      </c>
      <c r="F182" s="36">
        <v>5053750.25</v>
      </c>
      <c r="G182" s="36">
        <v>2324865.21</v>
      </c>
      <c r="H182" s="36">
        <v>5553849</v>
      </c>
      <c r="I182" s="36">
        <v>13008344.19</v>
      </c>
      <c r="J182" s="36">
        <v>5153679.47</v>
      </c>
      <c r="K182" s="36">
        <v>2300815.72</v>
      </c>
      <c r="L182" s="36">
        <v>5553849</v>
      </c>
      <c r="M182" s="36">
        <f t="shared" si="6"/>
        <v>100.58673836092645</v>
      </c>
      <c r="N182" s="36">
        <f t="shared" si="6"/>
        <v>101.97732802486628</v>
      </c>
      <c r="O182" s="36">
        <f t="shared" si="6"/>
        <v>98.96555336212374</v>
      </c>
      <c r="P182" s="36">
        <f t="shared" si="6"/>
        <v>100</v>
      </c>
      <c r="Q182" s="36">
        <f t="shared" si="7"/>
        <v>39.61825882468443</v>
      </c>
      <c r="R182" s="36">
        <f t="shared" si="7"/>
        <v>17.687229722663115</v>
      </c>
      <c r="S182" s="36">
        <f t="shared" si="7"/>
        <v>42.694511452652456</v>
      </c>
      <c r="T182" s="36">
        <v>91.01</v>
      </c>
      <c r="U182" s="36">
        <v>94.09</v>
      </c>
      <c r="V182" s="36">
        <v>69.05</v>
      </c>
      <c r="W182" s="36">
        <v>101.27</v>
      </c>
    </row>
    <row r="183" spans="1:23" ht="13.5">
      <c r="A183" s="35" t="s">
        <v>224</v>
      </c>
      <c r="B183" s="35">
        <v>1061000</v>
      </c>
      <c r="C183" s="35">
        <v>0</v>
      </c>
      <c r="D183" s="34" t="s">
        <v>225</v>
      </c>
      <c r="E183" s="36">
        <v>3851992863.55</v>
      </c>
      <c r="F183" s="36">
        <v>2349866943</v>
      </c>
      <c r="G183" s="36">
        <v>924809901.55</v>
      </c>
      <c r="H183" s="36">
        <v>577316019</v>
      </c>
      <c r="I183" s="36">
        <v>3841403448.09</v>
      </c>
      <c r="J183" s="36">
        <v>2373961345.56</v>
      </c>
      <c r="K183" s="36">
        <v>890126083.53</v>
      </c>
      <c r="L183" s="36">
        <v>577316019</v>
      </c>
      <c r="M183" s="36">
        <f t="shared" si="6"/>
        <v>99.72509254728367</v>
      </c>
      <c r="N183" s="36">
        <f t="shared" si="6"/>
        <v>101.0253517813753</v>
      </c>
      <c r="O183" s="36">
        <f t="shared" si="6"/>
        <v>96.24962730590696</v>
      </c>
      <c r="P183" s="36">
        <f t="shared" si="6"/>
        <v>100</v>
      </c>
      <c r="Q183" s="36">
        <f t="shared" si="7"/>
        <v>61.79932354515814</v>
      </c>
      <c r="R183" s="36">
        <f t="shared" si="7"/>
        <v>23.171897863854504</v>
      </c>
      <c r="S183" s="36">
        <f t="shared" si="7"/>
        <v>15.028778590987354</v>
      </c>
      <c r="T183" s="36">
        <v>113.09</v>
      </c>
      <c r="U183" s="36">
        <v>107.43</v>
      </c>
      <c r="V183" s="36">
        <v>143.71</v>
      </c>
      <c r="W183" s="36">
        <v>101.69</v>
      </c>
    </row>
    <row r="184" spans="1:23" ht="13.5">
      <c r="A184" s="35" t="s">
        <v>224</v>
      </c>
      <c r="B184" s="35">
        <v>1062000</v>
      </c>
      <c r="C184" s="35">
        <v>0</v>
      </c>
      <c r="D184" s="34" t="s">
        <v>226</v>
      </c>
      <c r="E184" s="36">
        <v>374153893.14</v>
      </c>
      <c r="F184" s="36">
        <v>192278369.42</v>
      </c>
      <c r="G184" s="36">
        <v>72033441.72</v>
      </c>
      <c r="H184" s="36">
        <v>109842082</v>
      </c>
      <c r="I184" s="36">
        <v>371129492.5</v>
      </c>
      <c r="J184" s="36">
        <v>190821959.58</v>
      </c>
      <c r="K184" s="36">
        <v>70465450.92</v>
      </c>
      <c r="L184" s="36">
        <v>109842082</v>
      </c>
      <c r="M184" s="36">
        <f t="shared" si="6"/>
        <v>99.19166933835209</v>
      </c>
      <c r="N184" s="36">
        <f t="shared" si="6"/>
        <v>99.24255138818101</v>
      </c>
      <c r="O184" s="36">
        <f t="shared" si="6"/>
        <v>97.823246033287</v>
      </c>
      <c r="P184" s="36">
        <f t="shared" si="6"/>
        <v>100</v>
      </c>
      <c r="Q184" s="36">
        <f t="shared" si="7"/>
        <v>51.4165442079492</v>
      </c>
      <c r="R184" s="36">
        <f t="shared" si="7"/>
        <v>18.986755928592768</v>
      </c>
      <c r="S184" s="36">
        <f t="shared" si="7"/>
        <v>29.59669986345804</v>
      </c>
      <c r="T184" s="36">
        <v>100.18</v>
      </c>
      <c r="U184" s="36">
        <v>99.55</v>
      </c>
      <c r="V184" s="36">
        <v>97.62</v>
      </c>
      <c r="W184" s="36">
        <v>103.03</v>
      </c>
    </row>
    <row r="185" spans="1:23" ht="13.5">
      <c r="A185" s="35" t="s">
        <v>224</v>
      </c>
      <c r="B185" s="35">
        <v>1063000</v>
      </c>
      <c r="C185" s="35">
        <v>0</v>
      </c>
      <c r="D185" s="34" t="s">
        <v>227</v>
      </c>
      <c r="E185" s="36">
        <v>205162445.22</v>
      </c>
      <c r="F185" s="36">
        <v>107301937</v>
      </c>
      <c r="G185" s="36">
        <v>37997525.22</v>
      </c>
      <c r="H185" s="36">
        <v>59862983</v>
      </c>
      <c r="I185" s="36">
        <v>206344325.31</v>
      </c>
      <c r="J185" s="36">
        <v>109115446.27</v>
      </c>
      <c r="K185" s="36">
        <v>37365619.04</v>
      </c>
      <c r="L185" s="36">
        <v>59863260</v>
      </c>
      <c r="M185" s="36">
        <f t="shared" si="6"/>
        <v>100.57607038594838</v>
      </c>
      <c r="N185" s="36">
        <f t="shared" si="6"/>
        <v>101.69009928497377</v>
      </c>
      <c r="O185" s="36">
        <f t="shared" si="6"/>
        <v>98.33698069455482</v>
      </c>
      <c r="P185" s="36">
        <f t="shared" si="6"/>
        <v>100.00046272334941</v>
      </c>
      <c r="Q185" s="36">
        <f t="shared" si="7"/>
        <v>52.8802748057506</v>
      </c>
      <c r="R185" s="36">
        <f t="shared" si="7"/>
        <v>18.10838218296724</v>
      </c>
      <c r="S185" s="36">
        <f t="shared" si="7"/>
        <v>29.011343011282154</v>
      </c>
      <c r="T185" s="36">
        <v>105.86</v>
      </c>
      <c r="U185" s="36">
        <v>102.97</v>
      </c>
      <c r="V185" s="36">
        <v>131.35</v>
      </c>
      <c r="W185" s="36">
        <v>98.94</v>
      </c>
    </row>
    <row r="186" spans="1:23" ht="13.5">
      <c r="A186" s="35" t="s">
        <v>228</v>
      </c>
      <c r="B186" s="35">
        <v>1001000</v>
      </c>
      <c r="C186" s="35">
        <v>0</v>
      </c>
      <c r="D186" s="34" t="s">
        <v>229</v>
      </c>
      <c r="E186" s="36">
        <v>122293974</v>
      </c>
      <c r="F186" s="36">
        <v>63938581</v>
      </c>
      <c r="G186" s="36">
        <v>19816602</v>
      </c>
      <c r="H186" s="36">
        <v>38538791</v>
      </c>
      <c r="I186" s="36">
        <v>120990087.27</v>
      </c>
      <c r="J186" s="36">
        <v>64866756.69</v>
      </c>
      <c r="K186" s="36">
        <v>17584539.58</v>
      </c>
      <c r="L186" s="36">
        <v>38538791</v>
      </c>
      <c r="M186" s="36">
        <f t="shared" si="6"/>
        <v>98.93380950233902</v>
      </c>
      <c r="N186" s="36">
        <f t="shared" si="6"/>
        <v>101.45166764023116</v>
      </c>
      <c r="O186" s="36">
        <f t="shared" si="6"/>
        <v>88.73640183115147</v>
      </c>
      <c r="P186" s="36">
        <f t="shared" si="6"/>
        <v>100</v>
      </c>
      <c r="Q186" s="36">
        <f t="shared" si="7"/>
        <v>53.613282008173236</v>
      </c>
      <c r="R186" s="36">
        <f t="shared" si="7"/>
        <v>14.533868002556735</v>
      </c>
      <c r="S186" s="36">
        <f t="shared" si="7"/>
        <v>31.852849989270037</v>
      </c>
      <c r="T186" s="36">
        <v>103.19</v>
      </c>
      <c r="U186" s="36">
        <v>107.38</v>
      </c>
      <c r="V186" s="36">
        <v>99.6</v>
      </c>
      <c r="W186" s="36">
        <v>98.36</v>
      </c>
    </row>
    <row r="187" spans="1:23" ht="13.5">
      <c r="A187" s="35" t="s">
        <v>228</v>
      </c>
      <c r="B187" s="35">
        <v>1002000</v>
      </c>
      <c r="C187" s="35">
        <v>0</v>
      </c>
      <c r="D187" s="34" t="s">
        <v>230</v>
      </c>
      <c r="E187" s="36">
        <v>101769087.72</v>
      </c>
      <c r="F187" s="36">
        <v>34379137.22</v>
      </c>
      <c r="G187" s="36">
        <v>19575309.5</v>
      </c>
      <c r="H187" s="36">
        <v>47814641</v>
      </c>
      <c r="I187" s="36">
        <v>101097453.13</v>
      </c>
      <c r="J187" s="36">
        <v>35434362.98</v>
      </c>
      <c r="K187" s="36">
        <v>17848449.15</v>
      </c>
      <c r="L187" s="36">
        <v>47814641</v>
      </c>
      <c r="M187" s="36">
        <f t="shared" si="6"/>
        <v>99.34004066947334</v>
      </c>
      <c r="N187" s="36">
        <f t="shared" si="6"/>
        <v>103.06937824892861</v>
      </c>
      <c r="O187" s="36">
        <f t="shared" si="6"/>
        <v>91.17837523846046</v>
      </c>
      <c r="P187" s="36">
        <f t="shared" si="6"/>
        <v>100</v>
      </c>
      <c r="Q187" s="36">
        <f t="shared" si="7"/>
        <v>35.04970885313538</v>
      </c>
      <c r="R187" s="36">
        <f t="shared" si="7"/>
        <v>17.654697123822586</v>
      </c>
      <c r="S187" s="36">
        <f t="shared" si="7"/>
        <v>47.295594023042035</v>
      </c>
      <c r="T187" s="36">
        <v>97.97</v>
      </c>
      <c r="U187" s="36">
        <v>106.38</v>
      </c>
      <c r="V187" s="36">
        <v>89.72</v>
      </c>
      <c r="W187" s="36">
        <v>95.65</v>
      </c>
    </row>
    <row r="188" spans="1:23" ht="13.5">
      <c r="A188" s="35" t="s">
        <v>228</v>
      </c>
      <c r="B188" s="35">
        <v>1003000</v>
      </c>
      <c r="C188" s="35">
        <v>0</v>
      </c>
      <c r="D188" s="34" t="s">
        <v>231</v>
      </c>
      <c r="E188" s="36">
        <v>41498052.98</v>
      </c>
      <c r="F188" s="36">
        <v>14058830</v>
      </c>
      <c r="G188" s="36">
        <v>9390487.98</v>
      </c>
      <c r="H188" s="36">
        <v>18048735</v>
      </c>
      <c r="I188" s="36">
        <v>42312498.5</v>
      </c>
      <c r="J188" s="36">
        <v>15017098.74</v>
      </c>
      <c r="K188" s="36">
        <v>9246664.76</v>
      </c>
      <c r="L188" s="36">
        <v>18048735</v>
      </c>
      <c r="M188" s="36">
        <f t="shared" si="6"/>
        <v>101.96261140346157</v>
      </c>
      <c r="N188" s="36">
        <f t="shared" si="6"/>
        <v>106.81613434403859</v>
      </c>
      <c r="O188" s="36">
        <f t="shared" si="6"/>
        <v>98.4684159086693</v>
      </c>
      <c r="P188" s="36">
        <f t="shared" si="6"/>
        <v>100</v>
      </c>
      <c r="Q188" s="36">
        <f t="shared" si="7"/>
        <v>35.49092885639925</v>
      </c>
      <c r="R188" s="36">
        <f t="shared" si="7"/>
        <v>21.85327051769349</v>
      </c>
      <c r="S188" s="36">
        <f t="shared" si="7"/>
        <v>42.65580062590726</v>
      </c>
      <c r="T188" s="36">
        <v>98.59</v>
      </c>
      <c r="U188" s="36">
        <v>104.61</v>
      </c>
      <c r="V188" s="36">
        <v>91.49</v>
      </c>
      <c r="W188" s="36">
        <v>97.8</v>
      </c>
    </row>
    <row r="189" spans="1:23" ht="13.5">
      <c r="A189" s="35" t="s">
        <v>228</v>
      </c>
      <c r="B189" s="35">
        <v>1004000</v>
      </c>
      <c r="C189" s="35">
        <v>0</v>
      </c>
      <c r="D189" s="34" t="s">
        <v>232</v>
      </c>
      <c r="E189" s="36">
        <v>56541795.85</v>
      </c>
      <c r="F189" s="36">
        <v>13032643.51</v>
      </c>
      <c r="G189" s="36">
        <v>12724550.34</v>
      </c>
      <c r="H189" s="36">
        <v>30784602</v>
      </c>
      <c r="I189" s="36">
        <v>55862332.76</v>
      </c>
      <c r="J189" s="36">
        <v>13271204.73</v>
      </c>
      <c r="K189" s="36">
        <v>11806526.03</v>
      </c>
      <c r="L189" s="36">
        <v>30784602</v>
      </c>
      <c r="M189" s="36">
        <f t="shared" si="6"/>
        <v>98.79829941765105</v>
      </c>
      <c r="N189" s="36">
        <f t="shared" si="6"/>
        <v>101.83048987580266</v>
      </c>
      <c r="O189" s="36">
        <f t="shared" si="6"/>
        <v>92.7854086355086</v>
      </c>
      <c r="P189" s="36">
        <f t="shared" si="6"/>
        <v>100</v>
      </c>
      <c r="Q189" s="36">
        <f t="shared" si="7"/>
        <v>23.756982700698803</v>
      </c>
      <c r="R189" s="36">
        <f t="shared" si="7"/>
        <v>21.13503938463167</v>
      </c>
      <c r="S189" s="36">
        <f t="shared" si="7"/>
        <v>55.107977914669526</v>
      </c>
      <c r="T189" s="36">
        <v>95.28</v>
      </c>
      <c r="U189" s="36">
        <v>108.6</v>
      </c>
      <c r="V189" s="36">
        <v>82.59</v>
      </c>
      <c r="W189" s="36">
        <v>95.86</v>
      </c>
    </row>
    <row r="190" spans="1:23" ht="13.5">
      <c r="A190" s="35" t="s">
        <v>228</v>
      </c>
      <c r="B190" s="35">
        <v>1005000</v>
      </c>
      <c r="C190" s="35">
        <v>0</v>
      </c>
      <c r="D190" s="34" t="s">
        <v>233</v>
      </c>
      <c r="E190" s="36">
        <v>70122734.66</v>
      </c>
      <c r="F190" s="36">
        <v>19741302.67</v>
      </c>
      <c r="G190" s="36">
        <v>15496739.99</v>
      </c>
      <c r="H190" s="36">
        <v>34884692</v>
      </c>
      <c r="I190" s="36">
        <v>70060787.28</v>
      </c>
      <c r="J190" s="36">
        <v>20559397.1</v>
      </c>
      <c r="K190" s="36">
        <v>14616698.18</v>
      </c>
      <c r="L190" s="36">
        <v>34884692</v>
      </c>
      <c r="M190" s="36">
        <f t="shared" si="6"/>
        <v>99.91165863638895</v>
      </c>
      <c r="N190" s="36">
        <f t="shared" si="6"/>
        <v>104.14407520960216</v>
      </c>
      <c r="O190" s="36">
        <f t="shared" si="6"/>
        <v>94.32111650212956</v>
      </c>
      <c r="P190" s="36">
        <f t="shared" si="6"/>
        <v>100</v>
      </c>
      <c r="Q190" s="36">
        <f t="shared" si="7"/>
        <v>29.34508431632914</v>
      </c>
      <c r="R190" s="36">
        <f t="shared" si="7"/>
        <v>20.862880289346357</v>
      </c>
      <c r="S190" s="36">
        <f t="shared" si="7"/>
        <v>49.7920353943245</v>
      </c>
      <c r="T190" s="36">
        <v>99.93</v>
      </c>
      <c r="U190" s="36">
        <v>105.5</v>
      </c>
      <c r="V190" s="36">
        <v>97.4</v>
      </c>
      <c r="W190" s="36">
        <v>97.94</v>
      </c>
    </row>
    <row r="191" spans="1:23" ht="13.5">
      <c r="A191" s="35" t="s">
        <v>228</v>
      </c>
      <c r="B191" s="35">
        <v>1006000</v>
      </c>
      <c r="C191" s="35">
        <v>0</v>
      </c>
      <c r="D191" s="34" t="s">
        <v>234</v>
      </c>
      <c r="E191" s="36">
        <v>45971676.09</v>
      </c>
      <c r="F191" s="36">
        <v>24966664.61</v>
      </c>
      <c r="G191" s="36">
        <v>11641663.48</v>
      </c>
      <c r="H191" s="36">
        <v>9363348</v>
      </c>
      <c r="I191" s="36">
        <v>46187647.65</v>
      </c>
      <c r="J191" s="36">
        <v>25271921.82</v>
      </c>
      <c r="K191" s="36">
        <v>11552377.83</v>
      </c>
      <c r="L191" s="36">
        <v>9363348</v>
      </c>
      <c r="M191" s="36">
        <f t="shared" si="6"/>
        <v>100.4697926601092</v>
      </c>
      <c r="N191" s="36">
        <f t="shared" si="6"/>
        <v>101.22265915278781</v>
      </c>
      <c r="O191" s="36">
        <f t="shared" si="6"/>
        <v>99.2330507564199</v>
      </c>
      <c r="P191" s="36">
        <f t="shared" si="6"/>
        <v>100</v>
      </c>
      <c r="Q191" s="36">
        <f t="shared" si="7"/>
        <v>54.71575866237042</v>
      </c>
      <c r="R191" s="36">
        <f t="shared" si="7"/>
        <v>25.011834154320695</v>
      </c>
      <c r="S191" s="36">
        <f t="shared" si="7"/>
        <v>20.27240718330889</v>
      </c>
      <c r="T191" s="36">
        <v>99.89</v>
      </c>
      <c r="U191" s="36">
        <v>108.29</v>
      </c>
      <c r="V191" s="36">
        <v>86.91</v>
      </c>
      <c r="W191" s="36">
        <v>97.43</v>
      </c>
    </row>
    <row r="192" spans="1:23" ht="13.5">
      <c r="A192" s="35" t="s">
        <v>228</v>
      </c>
      <c r="B192" s="35">
        <v>1007000</v>
      </c>
      <c r="C192" s="35">
        <v>0</v>
      </c>
      <c r="D192" s="34" t="s">
        <v>235</v>
      </c>
      <c r="E192" s="36">
        <v>66880843</v>
      </c>
      <c r="F192" s="36">
        <v>18775584</v>
      </c>
      <c r="G192" s="36">
        <v>18935588</v>
      </c>
      <c r="H192" s="36">
        <v>29169671</v>
      </c>
      <c r="I192" s="36">
        <v>66392345.14</v>
      </c>
      <c r="J192" s="36">
        <v>18644919.21</v>
      </c>
      <c r="K192" s="36">
        <v>18577754.93</v>
      </c>
      <c r="L192" s="36">
        <v>29169671</v>
      </c>
      <c r="M192" s="36">
        <f t="shared" si="6"/>
        <v>99.26959972678574</v>
      </c>
      <c r="N192" s="36">
        <f t="shared" si="6"/>
        <v>99.30407070160908</v>
      </c>
      <c r="O192" s="36">
        <f t="shared" si="6"/>
        <v>98.11026164067364</v>
      </c>
      <c r="P192" s="36">
        <f t="shared" si="6"/>
        <v>100</v>
      </c>
      <c r="Q192" s="36">
        <f t="shared" si="7"/>
        <v>28.08293511952905</v>
      </c>
      <c r="R192" s="36">
        <f t="shared" si="7"/>
        <v>27.981772432989853</v>
      </c>
      <c r="S192" s="36">
        <f t="shared" si="7"/>
        <v>43.93529244748109</v>
      </c>
      <c r="T192" s="36">
        <v>98.46</v>
      </c>
      <c r="U192" s="36">
        <v>103.96</v>
      </c>
      <c r="V192" s="36">
        <v>105.64</v>
      </c>
      <c r="W192" s="36">
        <v>91.4</v>
      </c>
    </row>
    <row r="193" spans="1:23" ht="13.5">
      <c r="A193" s="35" t="s">
        <v>228</v>
      </c>
      <c r="B193" s="35">
        <v>1008000</v>
      </c>
      <c r="C193" s="35">
        <v>0</v>
      </c>
      <c r="D193" s="34" t="s">
        <v>236</v>
      </c>
      <c r="E193" s="36">
        <v>86503493.12</v>
      </c>
      <c r="F193" s="36">
        <v>42135911</v>
      </c>
      <c r="G193" s="36">
        <v>18860248.12</v>
      </c>
      <c r="H193" s="36">
        <v>25507334</v>
      </c>
      <c r="I193" s="36">
        <v>86996664.25</v>
      </c>
      <c r="J193" s="36">
        <v>43564132.94</v>
      </c>
      <c r="K193" s="36">
        <v>17924997.31</v>
      </c>
      <c r="L193" s="36">
        <v>25507534</v>
      </c>
      <c r="M193" s="36">
        <f t="shared" si="6"/>
        <v>100.57011701170941</v>
      </c>
      <c r="N193" s="36">
        <f t="shared" si="6"/>
        <v>103.38955989345999</v>
      </c>
      <c r="O193" s="36">
        <f t="shared" si="6"/>
        <v>95.04115320196539</v>
      </c>
      <c r="P193" s="36">
        <f t="shared" si="6"/>
        <v>100.00078408821558</v>
      </c>
      <c r="Q193" s="36">
        <f t="shared" si="7"/>
        <v>50.07563602072248</v>
      </c>
      <c r="R193" s="36">
        <f t="shared" si="7"/>
        <v>20.6042351905464</v>
      </c>
      <c r="S193" s="36">
        <f t="shared" si="7"/>
        <v>29.320128788731115</v>
      </c>
      <c r="T193" s="36">
        <v>95.23</v>
      </c>
      <c r="U193" s="36">
        <v>106.37</v>
      </c>
      <c r="V193" s="36">
        <v>76.61</v>
      </c>
      <c r="W193" s="36">
        <v>94.47</v>
      </c>
    </row>
    <row r="194" spans="1:23" ht="13.5">
      <c r="A194" s="35" t="s">
        <v>228</v>
      </c>
      <c r="B194" s="35">
        <v>1009000</v>
      </c>
      <c r="C194" s="35">
        <v>0</v>
      </c>
      <c r="D194" s="34" t="s">
        <v>237</v>
      </c>
      <c r="E194" s="36">
        <v>37146359</v>
      </c>
      <c r="F194" s="36">
        <v>12897782</v>
      </c>
      <c r="G194" s="36">
        <v>9445213</v>
      </c>
      <c r="H194" s="36">
        <v>14803364</v>
      </c>
      <c r="I194" s="36">
        <v>37827886.85</v>
      </c>
      <c r="J194" s="36">
        <v>13865763.16</v>
      </c>
      <c r="K194" s="36">
        <v>9158759.69</v>
      </c>
      <c r="L194" s="36">
        <v>14803364</v>
      </c>
      <c r="M194" s="36">
        <f t="shared" si="6"/>
        <v>101.83470969523553</v>
      </c>
      <c r="N194" s="36">
        <f t="shared" si="6"/>
        <v>107.50502032054814</v>
      </c>
      <c r="O194" s="36">
        <f t="shared" si="6"/>
        <v>96.96721175054496</v>
      </c>
      <c r="P194" s="36">
        <f t="shared" si="6"/>
        <v>100</v>
      </c>
      <c r="Q194" s="36">
        <f t="shared" si="7"/>
        <v>36.65487108751886</v>
      </c>
      <c r="R194" s="36">
        <f t="shared" si="7"/>
        <v>24.211660900640553</v>
      </c>
      <c r="S194" s="36">
        <f t="shared" si="7"/>
        <v>39.133468011840584</v>
      </c>
      <c r="T194" s="36">
        <v>95.44</v>
      </c>
      <c r="U194" s="36">
        <v>114.8</v>
      </c>
      <c r="V194" s="36">
        <v>72.51</v>
      </c>
      <c r="W194" s="36">
        <v>99.17</v>
      </c>
    </row>
    <row r="195" spans="1:23" ht="13.5">
      <c r="A195" s="35" t="s">
        <v>228</v>
      </c>
      <c r="B195" s="35">
        <v>1010000</v>
      </c>
      <c r="C195" s="35">
        <v>0</v>
      </c>
      <c r="D195" s="34" t="s">
        <v>238</v>
      </c>
      <c r="E195" s="36">
        <v>65930771.38</v>
      </c>
      <c r="F195" s="36">
        <v>21108352.26</v>
      </c>
      <c r="G195" s="36">
        <v>18495882.12</v>
      </c>
      <c r="H195" s="36">
        <v>26326537</v>
      </c>
      <c r="I195" s="36">
        <v>65780770.62</v>
      </c>
      <c r="J195" s="36">
        <v>21409657.48</v>
      </c>
      <c r="K195" s="36">
        <v>18044576.14</v>
      </c>
      <c r="L195" s="36">
        <v>26326537</v>
      </c>
      <c r="M195" s="36">
        <f t="shared" si="6"/>
        <v>99.77248747912343</v>
      </c>
      <c r="N195" s="36">
        <f t="shared" si="6"/>
        <v>101.42742179156716</v>
      </c>
      <c r="O195" s="36">
        <f t="shared" si="6"/>
        <v>97.55996509346265</v>
      </c>
      <c r="P195" s="36">
        <f t="shared" si="6"/>
        <v>100</v>
      </c>
      <c r="Q195" s="36">
        <f t="shared" si="7"/>
        <v>32.546984898791386</v>
      </c>
      <c r="R195" s="36">
        <f t="shared" si="7"/>
        <v>27.431384536735305</v>
      </c>
      <c r="S195" s="36">
        <f t="shared" si="7"/>
        <v>40.02163056447331</v>
      </c>
      <c r="T195" s="36">
        <v>94.34</v>
      </c>
      <c r="U195" s="36">
        <v>103.13</v>
      </c>
      <c r="V195" s="36">
        <v>88.35</v>
      </c>
      <c r="W195" s="36">
        <v>92.23</v>
      </c>
    </row>
    <row r="196" spans="1:23" ht="13.5">
      <c r="A196" s="35" t="s">
        <v>228</v>
      </c>
      <c r="B196" s="35">
        <v>1011000</v>
      </c>
      <c r="C196" s="35">
        <v>0</v>
      </c>
      <c r="D196" s="34" t="s">
        <v>239</v>
      </c>
      <c r="E196" s="36">
        <v>40069203.6</v>
      </c>
      <c r="F196" s="36">
        <v>13106749.97</v>
      </c>
      <c r="G196" s="36">
        <v>12719102.63</v>
      </c>
      <c r="H196" s="36">
        <v>14243351</v>
      </c>
      <c r="I196" s="36">
        <v>39996969.76</v>
      </c>
      <c r="J196" s="36">
        <v>13258168.58</v>
      </c>
      <c r="K196" s="36">
        <v>12495450.18</v>
      </c>
      <c r="L196" s="36">
        <v>14243351</v>
      </c>
      <c r="M196" s="36">
        <f t="shared" si="6"/>
        <v>99.81972728801627</v>
      </c>
      <c r="N196" s="36">
        <f t="shared" si="6"/>
        <v>101.15527198082349</v>
      </c>
      <c r="O196" s="36">
        <f t="shared" si="6"/>
        <v>98.24160197062581</v>
      </c>
      <c r="P196" s="36">
        <f t="shared" si="6"/>
        <v>100</v>
      </c>
      <c r="Q196" s="36">
        <f t="shared" si="7"/>
        <v>33.14793260478241</v>
      </c>
      <c r="R196" s="36">
        <f t="shared" si="7"/>
        <v>31.240992142600753</v>
      </c>
      <c r="S196" s="36">
        <f t="shared" si="7"/>
        <v>35.61107525261684</v>
      </c>
      <c r="T196" s="36">
        <v>107.62</v>
      </c>
      <c r="U196" s="36">
        <v>117.49</v>
      </c>
      <c r="V196" s="36">
        <v>103.41</v>
      </c>
      <c r="W196" s="36">
        <v>103.22</v>
      </c>
    </row>
    <row r="197" spans="1:23" ht="13.5">
      <c r="A197" s="35" t="s">
        <v>228</v>
      </c>
      <c r="B197" s="35">
        <v>1012000</v>
      </c>
      <c r="C197" s="35">
        <v>0</v>
      </c>
      <c r="D197" s="34" t="s">
        <v>240</v>
      </c>
      <c r="E197" s="36">
        <v>95095645</v>
      </c>
      <c r="F197" s="36">
        <v>30018757</v>
      </c>
      <c r="G197" s="36">
        <v>15908574</v>
      </c>
      <c r="H197" s="36">
        <v>49168314</v>
      </c>
      <c r="I197" s="36">
        <v>98210976.84</v>
      </c>
      <c r="J197" s="36">
        <v>33410290.02</v>
      </c>
      <c r="K197" s="36">
        <v>15632372.82</v>
      </c>
      <c r="L197" s="36">
        <v>49168314</v>
      </c>
      <c r="M197" s="36">
        <f t="shared" si="6"/>
        <v>103.27599843294612</v>
      </c>
      <c r="N197" s="36">
        <f t="shared" si="6"/>
        <v>111.29804615161115</v>
      </c>
      <c r="O197" s="36">
        <f t="shared" si="6"/>
        <v>98.26382188623569</v>
      </c>
      <c r="P197" s="36">
        <f t="shared" si="6"/>
        <v>100</v>
      </c>
      <c r="Q197" s="36">
        <f t="shared" si="7"/>
        <v>34.018895947273016</v>
      </c>
      <c r="R197" s="36">
        <f t="shared" si="7"/>
        <v>15.917134034281538</v>
      </c>
      <c r="S197" s="36">
        <f t="shared" si="7"/>
        <v>50.063970018445445</v>
      </c>
      <c r="T197" s="36">
        <v>102.82</v>
      </c>
      <c r="U197" s="36">
        <v>120.46</v>
      </c>
      <c r="V197" s="36">
        <v>88.45</v>
      </c>
      <c r="W197" s="36">
        <v>98.12</v>
      </c>
    </row>
    <row r="198" spans="1:23" ht="13.5">
      <c r="A198" s="35" t="s">
        <v>228</v>
      </c>
      <c r="B198" s="35">
        <v>1013000</v>
      </c>
      <c r="C198" s="35">
        <v>0</v>
      </c>
      <c r="D198" s="34" t="s">
        <v>241</v>
      </c>
      <c r="E198" s="36">
        <v>48355478</v>
      </c>
      <c r="F198" s="36">
        <v>11591382</v>
      </c>
      <c r="G198" s="36">
        <v>10189346</v>
      </c>
      <c r="H198" s="36">
        <v>26574750</v>
      </c>
      <c r="I198" s="36">
        <v>49804243.02</v>
      </c>
      <c r="J198" s="36">
        <v>13230129.16</v>
      </c>
      <c r="K198" s="36">
        <v>9999363.86</v>
      </c>
      <c r="L198" s="36">
        <v>26574750</v>
      </c>
      <c r="M198" s="36">
        <f t="shared" si="6"/>
        <v>102.99607217200915</v>
      </c>
      <c r="N198" s="36">
        <f t="shared" si="6"/>
        <v>114.13763397669061</v>
      </c>
      <c r="O198" s="36">
        <f t="shared" si="6"/>
        <v>98.13548249318454</v>
      </c>
      <c r="P198" s="36">
        <f t="shared" si="6"/>
        <v>100</v>
      </c>
      <c r="Q198" s="36">
        <f t="shared" si="7"/>
        <v>26.564261110618926</v>
      </c>
      <c r="R198" s="36">
        <f t="shared" si="7"/>
        <v>20.077333282597092</v>
      </c>
      <c r="S198" s="36">
        <f t="shared" si="7"/>
        <v>53.358405606783975</v>
      </c>
      <c r="T198" s="36">
        <v>100.82</v>
      </c>
      <c r="U198" s="36">
        <v>113.77</v>
      </c>
      <c r="V198" s="36">
        <v>96.71</v>
      </c>
      <c r="W198" s="36">
        <v>96.88</v>
      </c>
    </row>
    <row r="199" spans="1:23" ht="13.5">
      <c r="A199" s="35" t="s">
        <v>228</v>
      </c>
      <c r="B199" s="35">
        <v>1014000</v>
      </c>
      <c r="C199" s="35">
        <v>0</v>
      </c>
      <c r="D199" s="34" t="s">
        <v>242</v>
      </c>
      <c r="E199" s="36">
        <v>113129633.67</v>
      </c>
      <c r="F199" s="36">
        <v>38652472</v>
      </c>
      <c r="G199" s="36">
        <v>23215802.67</v>
      </c>
      <c r="H199" s="36">
        <v>51261359</v>
      </c>
      <c r="I199" s="36">
        <v>113162981.01</v>
      </c>
      <c r="J199" s="36">
        <v>38923450.57</v>
      </c>
      <c r="K199" s="36">
        <v>22978171.44</v>
      </c>
      <c r="L199" s="36">
        <v>51261359</v>
      </c>
      <c r="M199" s="36">
        <f t="shared" si="6"/>
        <v>100.02947710420177</v>
      </c>
      <c r="N199" s="36">
        <f t="shared" si="6"/>
        <v>100.7010640095671</v>
      </c>
      <c r="O199" s="36">
        <f t="shared" si="6"/>
        <v>98.97642466479493</v>
      </c>
      <c r="P199" s="36">
        <f t="shared" si="6"/>
        <v>100</v>
      </c>
      <c r="Q199" s="36">
        <f t="shared" si="7"/>
        <v>34.395921901845625</v>
      </c>
      <c r="R199" s="36">
        <f t="shared" si="7"/>
        <v>20.305378344504252</v>
      </c>
      <c r="S199" s="36">
        <f t="shared" si="7"/>
        <v>45.29869975365012</v>
      </c>
      <c r="T199" s="36">
        <v>95.25</v>
      </c>
      <c r="U199" s="36">
        <v>104.55</v>
      </c>
      <c r="V199" s="36">
        <v>79.32</v>
      </c>
      <c r="W199" s="36">
        <v>97.43</v>
      </c>
    </row>
    <row r="200" spans="1:23" ht="13.5">
      <c r="A200" s="35" t="s">
        <v>228</v>
      </c>
      <c r="B200" s="35">
        <v>1015000</v>
      </c>
      <c r="C200" s="35">
        <v>0</v>
      </c>
      <c r="D200" s="34" t="s">
        <v>243</v>
      </c>
      <c r="E200" s="36">
        <v>18103574</v>
      </c>
      <c r="F200" s="36">
        <v>7503028</v>
      </c>
      <c r="G200" s="36">
        <v>2804405</v>
      </c>
      <c r="H200" s="36">
        <v>7796141</v>
      </c>
      <c r="I200" s="36">
        <v>18324548.03</v>
      </c>
      <c r="J200" s="36">
        <v>7761043.49</v>
      </c>
      <c r="K200" s="36">
        <v>2767363.54</v>
      </c>
      <c r="L200" s="36">
        <v>7796141</v>
      </c>
      <c r="M200" s="36">
        <f t="shared" si="6"/>
        <v>101.22060997458293</v>
      </c>
      <c r="N200" s="36">
        <f t="shared" si="6"/>
        <v>103.4388181678117</v>
      </c>
      <c r="O200" s="36">
        <f t="shared" si="6"/>
        <v>98.67916866501093</v>
      </c>
      <c r="P200" s="36">
        <f t="shared" si="6"/>
        <v>100</v>
      </c>
      <c r="Q200" s="36">
        <f t="shared" si="7"/>
        <v>42.35326010384552</v>
      </c>
      <c r="R200" s="36">
        <f t="shared" si="7"/>
        <v>15.101947046494221</v>
      </c>
      <c r="S200" s="36">
        <f t="shared" si="7"/>
        <v>42.544792849660254</v>
      </c>
      <c r="T200" s="36">
        <v>94.56</v>
      </c>
      <c r="U200" s="36">
        <v>124.81</v>
      </c>
      <c r="V200" s="36">
        <v>56.18</v>
      </c>
      <c r="W200" s="36">
        <v>94.67</v>
      </c>
    </row>
    <row r="201" spans="1:23" ht="13.5">
      <c r="A201" s="35" t="s">
        <v>228</v>
      </c>
      <c r="B201" s="35">
        <v>1016000</v>
      </c>
      <c r="C201" s="35">
        <v>0</v>
      </c>
      <c r="D201" s="34" t="s">
        <v>244</v>
      </c>
      <c r="E201" s="36">
        <v>102458158</v>
      </c>
      <c r="F201" s="36">
        <v>37524519</v>
      </c>
      <c r="G201" s="36">
        <v>19698656</v>
      </c>
      <c r="H201" s="36">
        <v>45234983</v>
      </c>
      <c r="I201" s="36">
        <v>102978771.9</v>
      </c>
      <c r="J201" s="36">
        <v>38482404.3</v>
      </c>
      <c r="K201" s="36">
        <v>19261384.6</v>
      </c>
      <c r="L201" s="36">
        <v>45234983</v>
      </c>
      <c r="M201" s="36">
        <f t="shared" si="6"/>
        <v>100.5081234234174</v>
      </c>
      <c r="N201" s="36">
        <f t="shared" si="6"/>
        <v>102.55269174802746</v>
      </c>
      <c r="O201" s="36">
        <f t="shared" si="6"/>
        <v>97.78019678093776</v>
      </c>
      <c r="P201" s="36">
        <f aca="true" t="shared" si="8" ref="P201:P207">+IF(H201&lt;&gt;0,L201/H201*100,0)</f>
        <v>100</v>
      </c>
      <c r="Q201" s="36">
        <f t="shared" si="7"/>
        <v>37.36925930459654</v>
      </c>
      <c r="R201" s="36">
        <f t="shared" si="7"/>
        <v>18.704228303192654</v>
      </c>
      <c r="S201" s="36">
        <f t="shared" si="7"/>
        <v>43.9265123922108</v>
      </c>
      <c r="T201" s="36">
        <v>96.29</v>
      </c>
      <c r="U201" s="36">
        <v>106.06</v>
      </c>
      <c r="V201" s="36">
        <v>83.11</v>
      </c>
      <c r="W201" s="36">
        <v>95.25</v>
      </c>
    </row>
    <row r="202" spans="1:23" ht="13.5">
      <c r="A202" s="35" t="s">
        <v>228</v>
      </c>
      <c r="B202" s="35">
        <v>1017000</v>
      </c>
      <c r="C202" s="35">
        <v>0</v>
      </c>
      <c r="D202" s="34" t="s">
        <v>245</v>
      </c>
      <c r="E202" s="36">
        <v>73464358.61</v>
      </c>
      <c r="F202" s="36">
        <v>20809136.25</v>
      </c>
      <c r="G202" s="36">
        <v>15808612.36</v>
      </c>
      <c r="H202" s="36">
        <v>36846610</v>
      </c>
      <c r="I202" s="36">
        <v>72778515.08</v>
      </c>
      <c r="J202" s="36">
        <v>20999679.98</v>
      </c>
      <c r="K202" s="36">
        <v>14893312.1</v>
      </c>
      <c r="L202" s="36">
        <v>36885523</v>
      </c>
      <c r="M202" s="36">
        <f aca="true" t="shared" si="9" ref="M202:O207">+IF(E202&lt;&gt;0,I202/E202*100,0)</f>
        <v>99.06642684564778</v>
      </c>
      <c r="N202" s="36">
        <f t="shared" si="9"/>
        <v>100.91567342205279</v>
      </c>
      <c r="O202" s="36">
        <f t="shared" si="9"/>
        <v>94.21011636469781</v>
      </c>
      <c r="P202" s="36">
        <f t="shared" si="8"/>
        <v>100.10560808714833</v>
      </c>
      <c r="Q202" s="36">
        <f aca="true" t="shared" si="10" ref="Q202:S207">+IF($I202&lt;&gt;0,J202/$I202*100,0)</f>
        <v>28.85422979146609</v>
      </c>
      <c r="R202" s="36">
        <f t="shared" si="10"/>
        <v>20.463885644862213</v>
      </c>
      <c r="S202" s="36">
        <f t="shared" si="10"/>
        <v>50.681884563671694</v>
      </c>
      <c r="T202" s="36">
        <v>103.71</v>
      </c>
      <c r="U202" s="36">
        <v>114.86</v>
      </c>
      <c r="V202" s="36">
        <v>96.28</v>
      </c>
      <c r="W202" s="36">
        <v>101.28</v>
      </c>
    </row>
    <row r="203" spans="1:23" ht="13.5">
      <c r="A203" s="35" t="s">
        <v>228</v>
      </c>
      <c r="B203" s="35">
        <v>1018000</v>
      </c>
      <c r="C203" s="35">
        <v>0</v>
      </c>
      <c r="D203" s="34" t="s">
        <v>246</v>
      </c>
      <c r="E203" s="36">
        <v>38566328</v>
      </c>
      <c r="F203" s="36">
        <v>12977757</v>
      </c>
      <c r="G203" s="36">
        <v>10819171</v>
      </c>
      <c r="H203" s="36">
        <v>14769400</v>
      </c>
      <c r="I203" s="36">
        <v>38620055.37</v>
      </c>
      <c r="J203" s="36">
        <v>13058691.88</v>
      </c>
      <c r="K203" s="36">
        <v>10791963.49</v>
      </c>
      <c r="L203" s="36">
        <v>14769400</v>
      </c>
      <c r="M203" s="36">
        <f t="shared" si="9"/>
        <v>100.13931160363516</v>
      </c>
      <c r="N203" s="36">
        <f t="shared" si="9"/>
        <v>100.62364305326415</v>
      </c>
      <c r="O203" s="36">
        <f t="shared" si="9"/>
        <v>99.74852500251636</v>
      </c>
      <c r="P203" s="36">
        <f t="shared" si="8"/>
        <v>100</v>
      </c>
      <c r="Q203" s="36">
        <f t="shared" si="10"/>
        <v>33.81323966237494</v>
      </c>
      <c r="R203" s="36">
        <f t="shared" si="10"/>
        <v>27.943935829732602</v>
      </c>
      <c r="S203" s="36">
        <f t="shared" si="10"/>
        <v>38.24282450789247</v>
      </c>
      <c r="T203" s="36">
        <v>101.61</v>
      </c>
      <c r="U203" s="36">
        <v>106.8</v>
      </c>
      <c r="V203" s="36">
        <v>103.94</v>
      </c>
      <c r="W203" s="36">
        <v>95.92</v>
      </c>
    </row>
    <row r="204" spans="1:23" ht="13.5">
      <c r="A204" s="35" t="s">
        <v>228</v>
      </c>
      <c r="B204" s="35">
        <v>1019000</v>
      </c>
      <c r="C204" s="35">
        <v>0</v>
      </c>
      <c r="D204" s="34" t="s">
        <v>247</v>
      </c>
      <c r="E204" s="36">
        <v>77446809</v>
      </c>
      <c r="F204" s="36">
        <v>21265779</v>
      </c>
      <c r="G204" s="36">
        <v>22115168</v>
      </c>
      <c r="H204" s="36">
        <v>34065862</v>
      </c>
      <c r="I204" s="36">
        <v>76599896.66</v>
      </c>
      <c r="J204" s="36">
        <v>21390137.69</v>
      </c>
      <c r="K204" s="36">
        <v>21143896.97</v>
      </c>
      <c r="L204" s="36">
        <v>34065862</v>
      </c>
      <c r="M204" s="36">
        <f t="shared" si="9"/>
        <v>98.90645934811853</v>
      </c>
      <c r="N204" s="36">
        <f t="shared" si="9"/>
        <v>100.58478313914576</v>
      </c>
      <c r="O204" s="36">
        <f t="shared" si="9"/>
        <v>95.60812275990848</v>
      </c>
      <c r="P204" s="36">
        <f t="shared" si="8"/>
        <v>100</v>
      </c>
      <c r="Q204" s="36">
        <f t="shared" si="10"/>
        <v>27.924499408848163</v>
      </c>
      <c r="R204" s="36">
        <f t="shared" si="10"/>
        <v>27.60303589422623</v>
      </c>
      <c r="S204" s="36">
        <f t="shared" si="10"/>
        <v>44.47246469692561</v>
      </c>
      <c r="T204" s="36">
        <v>102.33</v>
      </c>
      <c r="U204" s="36">
        <v>104.18</v>
      </c>
      <c r="V204" s="36">
        <v>109.53</v>
      </c>
      <c r="W204" s="36">
        <v>97.28</v>
      </c>
    </row>
    <row r="205" spans="1:23" ht="13.5">
      <c r="A205" s="35" t="s">
        <v>228</v>
      </c>
      <c r="B205" s="35">
        <v>1020000</v>
      </c>
      <c r="C205" s="35">
        <v>0</v>
      </c>
      <c r="D205" s="34" t="s">
        <v>248</v>
      </c>
      <c r="E205" s="36">
        <v>117786887.67</v>
      </c>
      <c r="F205" s="36">
        <v>45716819.35</v>
      </c>
      <c r="G205" s="36">
        <v>25677563.32</v>
      </c>
      <c r="H205" s="36">
        <v>46392505</v>
      </c>
      <c r="I205" s="36">
        <v>119343275.25</v>
      </c>
      <c r="J205" s="36">
        <v>47686554.69</v>
      </c>
      <c r="K205" s="36">
        <v>25263921.56</v>
      </c>
      <c r="L205" s="36">
        <v>46392799</v>
      </c>
      <c r="M205" s="36">
        <f t="shared" si="9"/>
        <v>101.32135894817127</v>
      </c>
      <c r="N205" s="36">
        <f t="shared" si="9"/>
        <v>104.3085572618691</v>
      </c>
      <c r="O205" s="36">
        <f t="shared" si="9"/>
        <v>98.38909262983758</v>
      </c>
      <c r="P205" s="36">
        <f t="shared" si="8"/>
        <v>100.00063372305506</v>
      </c>
      <c r="Q205" s="36">
        <f t="shared" si="10"/>
        <v>39.95747107669562</v>
      </c>
      <c r="R205" s="36">
        <f t="shared" si="10"/>
        <v>21.16912034387962</v>
      </c>
      <c r="S205" s="36">
        <f t="shared" si="10"/>
        <v>38.873408579424755</v>
      </c>
      <c r="T205" s="36">
        <v>100.55</v>
      </c>
      <c r="U205" s="36">
        <v>105.7</v>
      </c>
      <c r="V205" s="36">
        <v>92.05</v>
      </c>
      <c r="W205" s="36">
        <v>100.56</v>
      </c>
    </row>
    <row r="206" spans="1:23" ht="13.5">
      <c r="A206" s="35" t="s">
        <v>228</v>
      </c>
      <c r="B206" s="35">
        <v>1021000</v>
      </c>
      <c r="C206" s="35">
        <v>0</v>
      </c>
      <c r="D206" s="34" t="s">
        <v>249</v>
      </c>
      <c r="E206" s="36">
        <v>30927527.38</v>
      </c>
      <c r="F206" s="36">
        <v>11907447.04</v>
      </c>
      <c r="G206" s="36">
        <v>11227521.34</v>
      </c>
      <c r="H206" s="36">
        <v>7792559</v>
      </c>
      <c r="I206" s="36">
        <v>31147750.14</v>
      </c>
      <c r="J206" s="36">
        <v>12188160.73</v>
      </c>
      <c r="K206" s="36">
        <v>11167030.41</v>
      </c>
      <c r="L206" s="36">
        <v>7792559</v>
      </c>
      <c r="M206" s="36">
        <f t="shared" si="9"/>
        <v>100.71206067427948</v>
      </c>
      <c r="N206" s="36">
        <f t="shared" si="9"/>
        <v>102.35746326695401</v>
      </c>
      <c r="O206" s="36">
        <f t="shared" si="9"/>
        <v>99.46122631907642</v>
      </c>
      <c r="P206" s="36">
        <f t="shared" si="8"/>
        <v>100</v>
      </c>
      <c r="Q206" s="36">
        <f t="shared" si="10"/>
        <v>39.13014800496919</v>
      </c>
      <c r="R206" s="36">
        <f t="shared" si="10"/>
        <v>35.851804254905964</v>
      </c>
      <c r="S206" s="36">
        <f t="shared" si="10"/>
        <v>25.018047740124832</v>
      </c>
      <c r="T206" s="36">
        <v>104.63</v>
      </c>
      <c r="U206" s="36">
        <v>112.53</v>
      </c>
      <c r="V206" s="36">
        <v>102.24</v>
      </c>
      <c r="W206" s="36">
        <v>97.21</v>
      </c>
    </row>
    <row r="207" spans="1:23" ht="13.5">
      <c r="A207" s="35" t="s">
        <v>250</v>
      </c>
      <c r="B207" s="35">
        <v>1000000</v>
      </c>
      <c r="C207" s="35">
        <v>0</v>
      </c>
      <c r="D207" s="34" t="s">
        <v>251</v>
      </c>
      <c r="E207" s="36">
        <v>780241105</v>
      </c>
      <c r="F207" s="36">
        <v>376596734</v>
      </c>
      <c r="G207" s="36">
        <v>301644959</v>
      </c>
      <c r="H207" s="36">
        <v>101999412</v>
      </c>
      <c r="I207" s="36">
        <v>747026875.69</v>
      </c>
      <c r="J207" s="36">
        <v>386586950.51</v>
      </c>
      <c r="K207" s="36">
        <v>258440513.18</v>
      </c>
      <c r="L207" s="36">
        <v>101999412</v>
      </c>
      <c r="M207" s="36">
        <f t="shared" si="9"/>
        <v>95.74308132484254</v>
      </c>
      <c r="N207" s="36">
        <f t="shared" si="9"/>
        <v>102.65276238694092</v>
      </c>
      <c r="O207" s="36">
        <f t="shared" si="9"/>
        <v>85.67705359200119</v>
      </c>
      <c r="P207" s="36">
        <f t="shared" si="8"/>
        <v>100</v>
      </c>
      <c r="Q207" s="36">
        <f t="shared" si="10"/>
        <v>51.75007259985451</v>
      </c>
      <c r="R207" s="36">
        <f t="shared" si="10"/>
        <v>34.59587888873321</v>
      </c>
      <c r="S207" s="36">
        <f t="shared" si="10"/>
        <v>13.654048511412265</v>
      </c>
      <c r="T207" s="36">
        <v>99.39</v>
      </c>
      <c r="U207" s="36">
        <v>108.83</v>
      </c>
      <c r="V207" s="36">
        <v>97.57</v>
      </c>
      <c r="W207" s="36">
        <v>77.53</v>
      </c>
    </row>
  </sheetData>
  <sheetProtection/>
  <mergeCells count="24">
    <mergeCell ref="Q5:Q6"/>
    <mergeCell ref="R5:R6"/>
    <mergeCell ref="N5:P5"/>
    <mergeCell ref="I5:I6"/>
    <mergeCell ref="M7:W7"/>
    <mergeCell ref="E7:L7"/>
    <mergeCell ref="T5:T6"/>
    <mergeCell ref="S5:S6"/>
    <mergeCell ref="T4:W4"/>
    <mergeCell ref="J5:L5"/>
    <mergeCell ref="F5:H5"/>
    <mergeCell ref="E5:E6"/>
    <mergeCell ref="E4:H4"/>
    <mergeCell ref="M4:P4"/>
    <mergeCell ref="U5:U6"/>
    <mergeCell ref="Q4:S4"/>
    <mergeCell ref="V5:V6"/>
    <mergeCell ref="W5:W6"/>
    <mergeCell ref="A4:A7"/>
    <mergeCell ref="B4:B7"/>
    <mergeCell ref="C4:C7"/>
    <mergeCell ref="D4:D7"/>
    <mergeCell ref="M5:M6"/>
    <mergeCell ref="I4:L4"/>
  </mergeCells>
  <printOptions horizontalCentered="1"/>
  <pageMargins left="0.1968503937007874" right="0.1968503937007874" top="0.5905511811023623" bottom="0.5905511811023623" header="0.31496062992125984" footer="0.31496062992125984"/>
  <pageSetup fitToHeight="5" horizontalDpi="600" verticalDpi="600" orientation="landscape" paperSize="9" scale="90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6">
    <tabColor theme="8" tint="0.5999900102615356"/>
    <outlinePr summaryRight="0"/>
  </sheetPr>
  <dimension ref="A2:AH207"/>
  <sheetViews>
    <sheetView zoomScalePageLayoutView="0" workbookViewId="0" topLeftCell="A1">
      <pane xSplit="5" ySplit="8" topLeftCell="F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L6" sqref="AL6"/>
    </sheetView>
  </sheetViews>
  <sheetFormatPr defaultColWidth="9.140625" defaultRowHeight="12.75" outlineLevelCol="1"/>
  <cols>
    <col min="1" max="1" width="3.00390625" style="46" customWidth="1"/>
    <col min="2" max="2" width="6.28125" style="46" customWidth="1"/>
    <col min="3" max="3" width="5.8515625" style="46" hidden="1" customWidth="1"/>
    <col min="4" max="4" width="2.7109375" style="46" customWidth="1"/>
    <col min="5" max="5" width="17.57421875" style="46" customWidth="1" collapsed="1"/>
    <col min="6" max="11" width="16.28125" style="40" hidden="1" customWidth="1" outlineLevel="1"/>
    <col min="12" max="14" width="10.7109375" style="40" customWidth="1"/>
    <col min="15" max="15" width="9.140625" style="40" customWidth="1"/>
    <col min="16" max="17" width="10.7109375" style="40" customWidth="1"/>
    <col min="18" max="20" width="4.00390625" style="40" customWidth="1"/>
    <col min="21" max="21" width="4.421875" style="40" customWidth="1"/>
    <col min="22" max="23" width="4.00390625" style="40" customWidth="1"/>
    <col min="24" max="28" width="4.140625" style="40" customWidth="1"/>
    <col min="29" max="34" width="4.7109375" style="40" customWidth="1"/>
    <col min="35" max="16384" width="9.140625" style="40" customWidth="1"/>
  </cols>
  <sheetData>
    <row r="2" spans="1:5" ht="18">
      <c r="A2" s="44" t="str">
        <f>'Spis tabel'!E8</f>
        <v>Tabela 3. Wydatki budżetowe jst w układzie art. 236 ufp wg stanu na koniec  4 kwartału 2015 roku.</v>
      </c>
      <c r="B2" s="45"/>
      <c r="C2" s="45"/>
      <c r="D2" s="45"/>
      <c r="E2" s="45"/>
    </row>
    <row r="4" spans="1:34" ht="12.75" customHeight="1">
      <c r="A4" s="60" t="s">
        <v>31</v>
      </c>
      <c r="B4" s="75" t="s">
        <v>255</v>
      </c>
      <c r="C4" s="60" t="s">
        <v>22</v>
      </c>
      <c r="D4" s="60" t="s">
        <v>0</v>
      </c>
      <c r="E4" s="60" t="s">
        <v>24</v>
      </c>
      <c r="F4" s="76" t="s">
        <v>42</v>
      </c>
      <c r="G4" s="76" t="s">
        <v>6</v>
      </c>
      <c r="H4" s="76"/>
      <c r="I4" s="76"/>
      <c r="J4" s="76"/>
      <c r="K4" s="76"/>
      <c r="L4" s="76" t="s">
        <v>43</v>
      </c>
      <c r="M4" s="76" t="s">
        <v>6</v>
      </c>
      <c r="N4" s="76"/>
      <c r="O4" s="76"/>
      <c r="P4" s="76"/>
      <c r="Q4" s="76"/>
      <c r="R4" s="70" t="s">
        <v>10</v>
      </c>
      <c r="S4" s="70"/>
      <c r="T4" s="70"/>
      <c r="U4" s="70"/>
      <c r="V4" s="70"/>
      <c r="W4" s="70"/>
      <c r="X4" s="71" t="s">
        <v>50</v>
      </c>
      <c r="Y4" s="71"/>
      <c r="Z4" s="71"/>
      <c r="AA4" s="71"/>
      <c r="AB4" s="71"/>
      <c r="AC4" s="71" t="s">
        <v>19</v>
      </c>
      <c r="AD4" s="71"/>
      <c r="AE4" s="71"/>
      <c r="AF4" s="71"/>
      <c r="AG4" s="71"/>
      <c r="AH4" s="71"/>
    </row>
    <row r="5" spans="1:34" ht="12.75" customHeight="1">
      <c r="A5" s="60"/>
      <c r="B5" s="75"/>
      <c r="C5" s="60"/>
      <c r="D5" s="60"/>
      <c r="E5" s="60"/>
      <c r="F5" s="76"/>
      <c r="G5" s="76" t="s">
        <v>15</v>
      </c>
      <c r="H5" s="77"/>
      <c r="I5" s="77"/>
      <c r="J5" s="76" t="s">
        <v>16</v>
      </c>
      <c r="K5" s="28" t="s">
        <v>6</v>
      </c>
      <c r="L5" s="76"/>
      <c r="M5" s="76" t="s">
        <v>15</v>
      </c>
      <c r="N5" s="77" t="s">
        <v>47</v>
      </c>
      <c r="O5" s="77"/>
      <c r="P5" s="76" t="s">
        <v>16</v>
      </c>
      <c r="Q5" s="28" t="s">
        <v>6</v>
      </c>
      <c r="R5" s="78" t="s">
        <v>3</v>
      </c>
      <c r="S5" s="78" t="s">
        <v>15</v>
      </c>
      <c r="T5" s="78" t="s">
        <v>34</v>
      </c>
      <c r="U5" s="78" t="s">
        <v>28</v>
      </c>
      <c r="V5" s="78" t="s">
        <v>16</v>
      </c>
      <c r="W5" s="78" t="s">
        <v>27</v>
      </c>
      <c r="X5" s="78" t="s">
        <v>15</v>
      </c>
      <c r="Y5" s="78" t="s">
        <v>34</v>
      </c>
      <c r="Z5" s="78" t="s">
        <v>28</v>
      </c>
      <c r="AA5" s="78" t="s">
        <v>16</v>
      </c>
      <c r="AB5" s="78" t="s">
        <v>27</v>
      </c>
      <c r="AC5" s="78" t="s">
        <v>3</v>
      </c>
      <c r="AD5" s="78" t="s">
        <v>15</v>
      </c>
      <c r="AE5" s="78" t="s">
        <v>34</v>
      </c>
      <c r="AF5" s="78" t="s">
        <v>28</v>
      </c>
      <c r="AG5" s="78" t="s">
        <v>16</v>
      </c>
      <c r="AH5" s="78" t="s">
        <v>27</v>
      </c>
    </row>
    <row r="6" spans="1:34" ht="12.75" customHeight="1">
      <c r="A6" s="60"/>
      <c r="B6" s="75"/>
      <c r="C6" s="60"/>
      <c r="D6" s="60"/>
      <c r="E6" s="60"/>
      <c r="F6" s="76"/>
      <c r="G6" s="76"/>
      <c r="H6" s="28" t="s">
        <v>6</v>
      </c>
      <c r="I6" s="76" t="s">
        <v>28</v>
      </c>
      <c r="J6" s="76"/>
      <c r="K6" s="76" t="s">
        <v>27</v>
      </c>
      <c r="L6" s="76"/>
      <c r="M6" s="76"/>
      <c r="N6" s="76" t="s">
        <v>34</v>
      </c>
      <c r="O6" s="76" t="s">
        <v>28</v>
      </c>
      <c r="P6" s="76"/>
      <c r="Q6" s="76" t="s">
        <v>27</v>
      </c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85.5" customHeight="1">
      <c r="A7" s="60"/>
      <c r="B7" s="75"/>
      <c r="C7" s="60"/>
      <c r="D7" s="60"/>
      <c r="E7" s="60"/>
      <c r="F7" s="76"/>
      <c r="G7" s="76"/>
      <c r="H7" s="27" t="s">
        <v>34</v>
      </c>
      <c r="I7" s="76"/>
      <c r="J7" s="76"/>
      <c r="K7" s="76"/>
      <c r="L7" s="76"/>
      <c r="M7" s="76"/>
      <c r="N7" s="76"/>
      <c r="O7" s="76"/>
      <c r="P7" s="76"/>
      <c r="Q7" s="76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1:34" s="48" customFormat="1" ht="12.75" customHeight="1">
      <c r="A8" s="26">
        <v>1</v>
      </c>
      <c r="B8" s="26">
        <f aca="true" t="shared" si="0" ref="B8:AH8">+A8+1</f>
        <v>2</v>
      </c>
      <c r="C8" s="26">
        <f t="shared" si="0"/>
        <v>3</v>
      </c>
      <c r="D8" s="26">
        <f t="shared" si="0"/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f t="shared" si="0"/>
        <v>13</v>
      </c>
      <c r="N8" s="26">
        <f t="shared" si="0"/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f t="shared" si="0"/>
        <v>20</v>
      </c>
      <c r="U8" s="26">
        <f t="shared" si="0"/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26">
        <f t="shared" si="0"/>
        <v>29</v>
      </c>
      <c r="AD8" s="26">
        <f t="shared" si="0"/>
        <v>30</v>
      </c>
      <c r="AE8" s="26">
        <f t="shared" si="0"/>
        <v>31</v>
      </c>
      <c r="AF8" s="26">
        <f t="shared" si="0"/>
        <v>32</v>
      </c>
      <c r="AG8" s="26">
        <f t="shared" si="0"/>
        <v>33</v>
      </c>
      <c r="AH8" s="26">
        <f t="shared" si="0"/>
        <v>34</v>
      </c>
    </row>
    <row r="9" spans="1:34" ht="13.5">
      <c r="A9" s="35" t="s">
        <v>63</v>
      </c>
      <c r="B9" s="35">
        <v>1001011</v>
      </c>
      <c r="C9" s="35"/>
      <c r="D9" s="35">
        <v>1</v>
      </c>
      <c r="E9" s="34" t="s">
        <v>64</v>
      </c>
      <c r="F9" s="25">
        <v>186977397.59</v>
      </c>
      <c r="G9" s="25">
        <v>159009064.93</v>
      </c>
      <c r="H9" s="25">
        <v>79225743.98</v>
      </c>
      <c r="I9" s="25">
        <v>1407978.62</v>
      </c>
      <c r="J9" s="25">
        <v>27968332.66</v>
      </c>
      <c r="K9" s="25">
        <v>25568332.66</v>
      </c>
      <c r="L9" s="25">
        <v>182333382.94</v>
      </c>
      <c r="M9" s="25">
        <v>155560777.05</v>
      </c>
      <c r="N9" s="25">
        <v>78616669.76</v>
      </c>
      <c r="O9" s="25">
        <v>1405824.1</v>
      </c>
      <c r="P9" s="25">
        <v>26772605.89</v>
      </c>
      <c r="Q9" s="25">
        <v>24372605.89</v>
      </c>
      <c r="R9" s="25">
        <f aca="true" t="shared" si="1" ref="R9:W9">+IF(F9&lt;&gt;0,L9/F9*100,0)</f>
        <v>97.51626950109589</v>
      </c>
      <c r="S9" s="25">
        <f t="shared" si="1"/>
        <v>97.8313891214202</v>
      </c>
      <c r="T9" s="25">
        <f t="shared" si="1"/>
        <v>99.23121678711688</v>
      </c>
      <c r="U9" s="25">
        <f t="shared" si="1"/>
        <v>99.84697779004628</v>
      </c>
      <c r="V9" s="25">
        <f t="shared" si="1"/>
        <v>95.7247120000467</v>
      </c>
      <c r="W9" s="25">
        <f t="shared" si="1"/>
        <v>95.32340733398452</v>
      </c>
      <c r="X9" s="25">
        <f>+IF($L9&lt;&gt;0,M9/$L9*100,0)</f>
        <v>85.31667352499571</v>
      </c>
      <c r="Y9" s="25">
        <f>+IF($L9&lt;&gt;0,N9/$L9*100,0)</f>
        <v>43.11699179402063</v>
      </c>
      <c r="Z9" s="25">
        <f>+IF($L9&lt;&gt;0,O9/$L9*100,0)</f>
        <v>0.7710184922431956</v>
      </c>
      <c r="AA9" s="25">
        <f>+IF($L9&lt;&gt;0,P9/$L9*100,0)</f>
        <v>14.683326475004305</v>
      </c>
      <c r="AB9" s="25">
        <f>+IF($L9&lt;&gt;0,Q9/$L9*100,0)</f>
        <v>13.367056266388824</v>
      </c>
      <c r="AC9" s="25">
        <v>110.09</v>
      </c>
      <c r="AD9" s="25">
        <v>104.78</v>
      </c>
      <c r="AE9" s="25">
        <v>102.32</v>
      </c>
      <c r="AF9" s="25">
        <v>62.75</v>
      </c>
      <c r="AG9" s="25">
        <v>156.03</v>
      </c>
      <c r="AH9" s="25">
        <v>148.99</v>
      </c>
    </row>
    <row r="10" spans="1:34" ht="13.5">
      <c r="A10" s="35" t="s">
        <v>63</v>
      </c>
      <c r="B10" s="35">
        <v>1001022</v>
      </c>
      <c r="C10" s="35"/>
      <c r="D10" s="35">
        <v>2</v>
      </c>
      <c r="E10" s="34" t="s">
        <v>64</v>
      </c>
      <c r="F10" s="25">
        <v>43257346.74</v>
      </c>
      <c r="G10" s="25">
        <v>37936440.61</v>
      </c>
      <c r="H10" s="25">
        <v>18253539.84</v>
      </c>
      <c r="I10" s="25">
        <v>405000</v>
      </c>
      <c r="J10" s="25">
        <v>5320906.13</v>
      </c>
      <c r="K10" s="25">
        <v>5215906.13</v>
      </c>
      <c r="L10" s="25">
        <v>40392747.61</v>
      </c>
      <c r="M10" s="25">
        <v>35393190.97</v>
      </c>
      <c r="N10" s="25">
        <v>17631292.23</v>
      </c>
      <c r="O10" s="25">
        <v>400325.99</v>
      </c>
      <c r="P10" s="25">
        <v>4999556.64</v>
      </c>
      <c r="Q10" s="25">
        <v>4894556.64</v>
      </c>
      <c r="R10" s="25">
        <f aca="true" t="shared" si="2" ref="R10:R73">+IF(F10&lt;&gt;0,L10/F10*100,0)</f>
        <v>93.37777430682979</v>
      </c>
      <c r="S10" s="25">
        <f aca="true" t="shared" si="3" ref="S10:S73">+IF(G10&lt;&gt;0,M10/G10*100,0)</f>
        <v>93.29602461615863</v>
      </c>
      <c r="T10" s="25">
        <f aca="true" t="shared" si="4" ref="T10:T73">+IF(H10&lt;&gt;0,N10/H10*100,0)</f>
        <v>96.59108526097259</v>
      </c>
      <c r="U10" s="25">
        <f aca="true" t="shared" si="5" ref="U10:U73">+IF(I10&lt;&gt;0,O10/I10*100,0)</f>
        <v>98.84592345679012</v>
      </c>
      <c r="V10" s="25">
        <f aca="true" t="shared" si="6" ref="V10:V73">+IF(J10&lt;&gt;0,P10/J10*100,0)</f>
        <v>93.960624710363</v>
      </c>
      <c r="W10" s="25">
        <f aca="true" t="shared" si="7" ref="W10:W73">+IF(K10&lt;&gt;0,Q10/K10*100,0)</f>
        <v>93.83904767473258</v>
      </c>
      <c r="X10" s="25">
        <f aca="true" t="shared" si="8" ref="X10:X73">+IF($L10&lt;&gt;0,M10/$L10*100,0)</f>
        <v>87.622637884722</v>
      </c>
      <c r="Y10" s="25">
        <f aca="true" t="shared" si="9" ref="Y10:Y73">+IF($L10&lt;&gt;0,N10/$L10*100,0)</f>
        <v>43.649648199804645</v>
      </c>
      <c r="Z10" s="25">
        <f aca="true" t="shared" si="10" ref="Z10:Z73">+IF($L10&lt;&gt;0,O10/$L10*100,0)</f>
        <v>0.9910838298627935</v>
      </c>
      <c r="AA10" s="25">
        <f aca="true" t="shared" si="11" ref="AA10:AA73">+IF($L10&lt;&gt;0,P10/$L10*100,0)</f>
        <v>12.377362115278</v>
      </c>
      <c r="AB10" s="25">
        <f aca="true" t="shared" si="12" ref="AB10:AB73">+IF($L10&lt;&gt;0,Q10/$L10*100,0)</f>
        <v>12.117414460778742</v>
      </c>
      <c r="AC10" s="25">
        <v>93.81</v>
      </c>
      <c r="AD10" s="25">
        <v>105.51</v>
      </c>
      <c r="AE10" s="25">
        <v>107.22</v>
      </c>
      <c r="AF10" s="25">
        <v>103.12</v>
      </c>
      <c r="AG10" s="25">
        <v>52.56</v>
      </c>
      <c r="AH10" s="25">
        <v>52.54</v>
      </c>
    </row>
    <row r="11" spans="1:34" ht="13.5">
      <c r="A11" s="35" t="s">
        <v>63</v>
      </c>
      <c r="B11" s="35">
        <v>1001032</v>
      </c>
      <c r="C11" s="35"/>
      <c r="D11" s="35">
        <v>2</v>
      </c>
      <c r="E11" s="34" t="s">
        <v>65</v>
      </c>
      <c r="F11" s="25">
        <v>17351905.06</v>
      </c>
      <c r="G11" s="25">
        <v>13952211.04</v>
      </c>
      <c r="H11" s="25">
        <v>7104853.55</v>
      </c>
      <c r="I11" s="25">
        <v>210000</v>
      </c>
      <c r="J11" s="25">
        <v>3399694.02</v>
      </c>
      <c r="K11" s="25">
        <v>3399694.02</v>
      </c>
      <c r="L11" s="25">
        <v>16562967.73</v>
      </c>
      <c r="M11" s="25">
        <v>13433023.02</v>
      </c>
      <c r="N11" s="25">
        <v>6910545.5</v>
      </c>
      <c r="O11" s="25">
        <v>202366.15</v>
      </c>
      <c r="P11" s="25">
        <v>3129944.71</v>
      </c>
      <c r="Q11" s="25">
        <v>3129944.71</v>
      </c>
      <c r="R11" s="25">
        <f t="shared" si="2"/>
        <v>95.45331001252033</v>
      </c>
      <c r="S11" s="25">
        <f t="shared" si="3"/>
        <v>96.2788118778341</v>
      </c>
      <c r="T11" s="25">
        <f t="shared" si="4"/>
        <v>97.26513645027912</v>
      </c>
      <c r="U11" s="25">
        <f t="shared" si="5"/>
        <v>96.36483333333334</v>
      </c>
      <c r="V11" s="25">
        <f t="shared" si="6"/>
        <v>92.06548270482294</v>
      </c>
      <c r="W11" s="25">
        <f t="shared" si="7"/>
        <v>92.06548270482294</v>
      </c>
      <c r="X11" s="25">
        <f t="shared" si="8"/>
        <v>81.1027542827918</v>
      </c>
      <c r="Y11" s="25">
        <f t="shared" si="9"/>
        <v>41.7228700354414</v>
      </c>
      <c r="Z11" s="25">
        <f t="shared" si="10"/>
        <v>1.2217988545220695</v>
      </c>
      <c r="AA11" s="25">
        <f t="shared" si="11"/>
        <v>18.897245717208193</v>
      </c>
      <c r="AB11" s="25">
        <f t="shared" si="12"/>
        <v>18.897245717208193</v>
      </c>
      <c r="AC11" s="25">
        <v>103.36</v>
      </c>
      <c r="AD11" s="25">
        <v>104.36</v>
      </c>
      <c r="AE11" s="25">
        <v>104.51</v>
      </c>
      <c r="AF11" s="25">
        <v>89.1</v>
      </c>
      <c r="AG11" s="25">
        <v>99.28</v>
      </c>
      <c r="AH11" s="25">
        <v>99.28</v>
      </c>
    </row>
    <row r="12" spans="1:34" ht="13.5">
      <c r="A12" s="35" t="s">
        <v>63</v>
      </c>
      <c r="B12" s="35">
        <v>1001042</v>
      </c>
      <c r="C12" s="35"/>
      <c r="D12" s="35">
        <v>2</v>
      </c>
      <c r="E12" s="34" t="s">
        <v>66</v>
      </c>
      <c r="F12" s="25">
        <v>298117366.89</v>
      </c>
      <c r="G12" s="25">
        <v>183624921.17</v>
      </c>
      <c r="H12" s="25">
        <v>24747461.28</v>
      </c>
      <c r="I12" s="25">
        <v>0</v>
      </c>
      <c r="J12" s="25">
        <v>114492445.72</v>
      </c>
      <c r="K12" s="25">
        <v>94492445.72</v>
      </c>
      <c r="L12" s="25">
        <v>265313880.5</v>
      </c>
      <c r="M12" s="25">
        <v>168567490.96</v>
      </c>
      <c r="N12" s="25">
        <v>22581838.06</v>
      </c>
      <c r="O12" s="25">
        <v>0</v>
      </c>
      <c r="P12" s="25">
        <v>96746389.54</v>
      </c>
      <c r="Q12" s="25">
        <v>76746389.54</v>
      </c>
      <c r="R12" s="25">
        <f t="shared" si="2"/>
        <v>88.99645239315967</v>
      </c>
      <c r="S12" s="25">
        <f t="shared" si="3"/>
        <v>91.79989833947441</v>
      </c>
      <c r="T12" s="25">
        <f t="shared" si="4"/>
        <v>91.24910957331134</v>
      </c>
      <c r="U12" s="25">
        <f t="shared" si="5"/>
        <v>0</v>
      </c>
      <c r="V12" s="25">
        <f t="shared" si="6"/>
        <v>84.50023836210178</v>
      </c>
      <c r="W12" s="25">
        <f t="shared" si="7"/>
        <v>81.21960327645121</v>
      </c>
      <c r="X12" s="25">
        <f t="shared" si="8"/>
        <v>63.53511947521344</v>
      </c>
      <c r="Y12" s="25">
        <f t="shared" si="9"/>
        <v>8.511366995742236</v>
      </c>
      <c r="Z12" s="25">
        <f t="shared" si="10"/>
        <v>0</v>
      </c>
      <c r="AA12" s="25">
        <f t="shared" si="11"/>
        <v>36.46488052478657</v>
      </c>
      <c r="AB12" s="25">
        <f t="shared" si="12"/>
        <v>28.926639418701654</v>
      </c>
      <c r="AC12" s="25">
        <v>136.85</v>
      </c>
      <c r="AD12" s="25">
        <v>130.68</v>
      </c>
      <c r="AE12" s="25">
        <v>108.74</v>
      </c>
      <c r="AF12" s="25"/>
      <c r="AG12" s="25">
        <v>149.13</v>
      </c>
      <c r="AH12" s="25">
        <v>118.3</v>
      </c>
    </row>
    <row r="13" spans="1:34" ht="13.5">
      <c r="A13" s="35" t="s">
        <v>63</v>
      </c>
      <c r="B13" s="35">
        <v>1001052</v>
      </c>
      <c r="C13" s="35"/>
      <c r="D13" s="35">
        <v>2</v>
      </c>
      <c r="E13" s="34" t="s">
        <v>67</v>
      </c>
      <c r="F13" s="25">
        <v>15489382.47</v>
      </c>
      <c r="G13" s="25">
        <v>11211702.45</v>
      </c>
      <c r="H13" s="25">
        <v>5548519.22</v>
      </c>
      <c r="I13" s="25">
        <v>5000</v>
      </c>
      <c r="J13" s="25">
        <v>4277680.02</v>
      </c>
      <c r="K13" s="25">
        <v>4277680.02</v>
      </c>
      <c r="L13" s="25">
        <v>14935016.89</v>
      </c>
      <c r="M13" s="25">
        <v>10689057.44</v>
      </c>
      <c r="N13" s="25">
        <v>5483802.16</v>
      </c>
      <c r="O13" s="25">
        <v>1736.59</v>
      </c>
      <c r="P13" s="25">
        <v>4245959.45</v>
      </c>
      <c r="Q13" s="25">
        <v>4245959.45</v>
      </c>
      <c r="R13" s="25">
        <f t="shared" si="2"/>
        <v>96.42099624646947</v>
      </c>
      <c r="S13" s="25">
        <f t="shared" si="3"/>
        <v>95.33839742598592</v>
      </c>
      <c r="T13" s="25">
        <f t="shared" si="4"/>
        <v>98.83361564709513</v>
      </c>
      <c r="U13" s="25">
        <f t="shared" si="5"/>
        <v>34.73179999999999</v>
      </c>
      <c r="V13" s="25">
        <f t="shared" si="6"/>
        <v>99.25846323587338</v>
      </c>
      <c r="W13" s="25">
        <f t="shared" si="7"/>
        <v>99.25846323587338</v>
      </c>
      <c r="X13" s="25">
        <f t="shared" si="8"/>
        <v>71.57044092234702</v>
      </c>
      <c r="Y13" s="25">
        <f t="shared" si="9"/>
        <v>36.71774997236042</v>
      </c>
      <c r="Z13" s="25">
        <f t="shared" si="10"/>
        <v>0.011627640014004698</v>
      </c>
      <c r="AA13" s="25">
        <f t="shared" si="11"/>
        <v>28.42955907765298</v>
      </c>
      <c r="AB13" s="25">
        <f t="shared" si="12"/>
        <v>28.42955907765298</v>
      </c>
      <c r="AC13" s="25">
        <v>134.22</v>
      </c>
      <c r="AD13" s="25">
        <v>117.17</v>
      </c>
      <c r="AE13" s="25">
        <v>109.36</v>
      </c>
      <c r="AF13" s="25">
        <v>63.55</v>
      </c>
      <c r="AG13" s="25">
        <v>211.75</v>
      </c>
      <c r="AH13" s="25">
        <v>211.75</v>
      </c>
    </row>
    <row r="14" spans="1:34" ht="13.5">
      <c r="A14" s="35" t="s">
        <v>63</v>
      </c>
      <c r="B14" s="35">
        <v>1001062</v>
      </c>
      <c r="C14" s="35"/>
      <c r="D14" s="35">
        <v>2</v>
      </c>
      <c r="E14" s="34" t="s">
        <v>68</v>
      </c>
      <c r="F14" s="25">
        <v>16515626.89</v>
      </c>
      <c r="G14" s="25">
        <v>15785578.89</v>
      </c>
      <c r="H14" s="25">
        <v>7286884.96</v>
      </c>
      <c r="I14" s="25">
        <v>194000</v>
      </c>
      <c r="J14" s="25">
        <v>730048</v>
      </c>
      <c r="K14" s="25">
        <v>730048</v>
      </c>
      <c r="L14" s="25">
        <v>16040097.89</v>
      </c>
      <c r="M14" s="25">
        <v>15338614.51</v>
      </c>
      <c r="N14" s="25">
        <v>7199075.55</v>
      </c>
      <c r="O14" s="25">
        <v>162289.18</v>
      </c>
      <c r="P14" s="25">
        <v>701483.38</v>
      </c>
      <c r="Q14" s="25">
        <v>701483.38</v>
      </c>
      <c r="R14" s="25">
        <f t="shared" si="2"/>
        <v>97.12073296904082</v>
      </c>
      <c r="S14" s="25">
        <f t="shared" si="3"/>
        <v>97.16852715307674</v>
      </c>
      <c r="T14" s="25">
        <f t="shared" si="4"/>
        <v>98.79496642966078</v>
      </c>
      <c r="U14" s="25">
        <f t="shared" si="5"/>
        <v>83.65421649484536</v>
      </c>
      <c r="V14" s="25">
        <f t="shared" si="6"/>
        <v>96.0872956298764</v>
      </c>
      <c r="W14" s="25">
        <f t="shared" si="7"/>
        <v>96.0872956298764</v>
      </c>
      <c r="X14" s="25">
        <f t="shared" si="8"/>
        <v>95.62668890919093</v>
      </c>
      <c r="Y14" s="25">
        <f t="shared" si="9"/>
        <v>44.881743237291424</v>
      </c>
      <c r="Z14" s="25">
        <f t="shared" si="10"/>
        <v>1.0117717554652654</v>
      </c>
      <c r="AA14" s="25">
        <f t="shared" si="11"/>
        <v>4.373311090809059</v>
      </c>
      <c r="AB14" s="25">
        <f t="shared" si="12"/>
        <v>4.373311090809059</v>
      </c>
      <c r="AC14" s="25">
        <v>89.55</v>
      </c>
      <c r="AD14" s="25">
        <v>101.6</v>
      </c>
      <c r="AE14" s="25">
        <v>99.98</v>
      </c>
      <c r="AF14" s="25">
        <v>102.5</v>
      </c>
      <c r="AG14" s="25">
        <v>24.92</v>
      </c>
      <c r="AH14" s="25">
        <v>24.92</v>
      </c>
    </row>
    <row r="15" spans="1:34" ht="13.5">
      <c r="A15" s="35" t="s">
        <v>63</v>
      </c>
      <c r="B15" s="35">
        <v>1001072</v>
      </c>
      <c r="C15" s="35"/>
      <c r="D15" s="35">
        <v>2</v>
      </c>
      <c r="E15" s="34" t="s">
        <v>69</v>
      </c>
      <c r="F15" s="25">
        <v>54444313.14</v>
      </c>
      <c r="G15" s="25">
        <v>41919727.56</v>
      </c>
      <c r="H15" s="25">
        <v>19119604.61</v>
      </c>
      <c r="I15" s="25">
        <v>433991</v>
      </c>
      <c r="J15" s="25">
        <v>12524585.58</v>
      </c>
      <c r="K15" s="25">
        <v>12524585.58</v>
      </c>
      <c r="L15" s="25">
        <v>48148011.18</v>
      </c>
      <c r="M15" s="25">
        <v>37255049.18</v>
      </c>
      <c r="N15" s="25">
        <v>17965199.85</v>
      </c>
      <c r="O15" s="25">
        <v>370.72</v>
      </c>
      <c r="P15" s="25">
        <v>10892962</v>
      </c>
      <c r="Q15" s="25">
        <v>10892962</v>
      </c>
      <c r="R15" s="25">
        <f t="shared" si="2"/>
        <v>88.43533585627304</v>
      </c>
      <c r="S15" s="25">
        <f t="shared" si="3"/>
        <v>88.8723552095528</v>
      </c>
      <c r="T15" s="25">
        <f t="shared" si="4"/>
        <v>93.96219334265827</v>
      </c>
      <c r="U15" s="25">
        <f t="shared" si="5"/>
        <v>0.08542112624455346</v>
      </c>
      <c r="V15" s="25">
        <f t="shared" si="6"/>
        <v>86.9726341875497</v>
      </c>
      <c r="W15" s="25">
        <f t="shared" si="7"/>
        <v>86.9726341875497</v>
      </c>
      <c r="X15" s="25">
        <f t="shared" si="8"/>
        <v>77.37609148739921</v>
      </c>
      <c r="Y15" s="25">
        <f t="shared" si="9"/>
        <v>37.31244429357134</v>
      </c>
      <c r="Z15" s="25">
        <f t="shared" si="10"/>
        <v>0.0007699591133973813</v>
      </c>
      <c r="AA15" s="25">
        <f t="shared" si="11"/>
        <v>22.623908512600792</v>
      </c>
      <c r="AB15" s="25">
        <f t="shared" si="12"/>
        <v>22.623908512600792</v>
      </c>
      <c r="AC15" s="25">
        <v>112.55</v>
      </c>
      <c r="AD15" s="25">
        <v>106.63</v>
      </c>
      <c r="AE15" s="25">
        <v>104.84</v>
      </c>
      <c r="AF15" s="25"/>
      <c r="AG15" s="25">
        <v>138.92</v>
      </c>
      <c r="AH15" s="25">
        <v>138.92</v>
      </c>
    </row>
    <row r="16" spans="1:34" ht="13.5">
      <c r="A16" s="35" t="s">
        <v>63</v>
      </c>
      <c r="B16" s="35">
        <v>1001083</v>
      </c>
      <c r="C16" s="35"/>
      <c r="D16" s="35">
        <v>3</v>
      </c>
      <c r="E16" s="34" t="s">
        <v>70</v>
      </c>
      <c r="F16" s="25">
        <v>48390382.05</v>
      </c>
      <c r="G16" s="25">
        <v>43079914.6</v>
      </c>
      <c r="H16" s="25">
        <v>19804594.13</v>
      </c>
      <c r="I16" s="25">
        <v>600000</v>
      </c>
      <c r="J16" s="25">
        <v>5310467.45</v>
      </c>
      <c r="K16" s="25">
        <v>5310467.45</v>
      </c>
      <c r="L16" s="25">
        <v>45049711.14</v>
      </c>
      <c r="M16" s="25">
        <v>40049472.14</v>
      </c>
      <c r="N16" s="25">
        <v>18747599.23</v>
      </c>
      <c r="O16" s="25">
        <v>543305.42</v>
      </c>
      <c r="P16" s="25">
        <v>5000239</v>
      </c>
      <c r="Q16" s="25">
        <v>5000239</v>
      </c>
      <c r="R16" s="25">
        <f t="shared" si="2"/>
        <v>93.09641550970149</v>
      </c>
      <c r="S16" s="25">
        <f t="shared" si="3"/>
        <v>92.96553280539696</v>
      </c>
      <c r="T16" s="25">
        <f t="shared" si="4"/>
        <v>94.6628802738307</v>
      </c>
      <c r="U16" s="25">
        <f t="shared" si="5"/>
        <v>90.55090333333334</v>
      </c>
      <c r="V16" s="25">
        <f t="shared" si="6"/>
        <v>94.15817057686701</v>
      </c>
      <c r="W16" s="25">
        <f t="shared" si="7"/>
        <v>94.15817057686701</v>
      </c>
      <c r="X16" s="25">
        <f t="shared" si="8"/>
        <v>88.90061917498014</v>
      </c>
      <c r="Y16" s="25">
        <f t="shared" si="9"/>
        <v>41.61535946754131</v>
      </c>
      <c r="Z16" s="25">
        <f t="shared" si="10"/>
        <v>1.2060131047490663</v>
      </c>
      <c r="AA16" s="25">
        <f t="shared" si="11"/>
        <v>11.09938082501987</v>
      </c>
      <c r="AB16" s="25">
        <f t="shared" si="12"/>
        <v>11.09938082501987</v>
      </c>
      <c r="AC16" s="25">
        <v>104.5</v>
      </c>
      <c r="AD16" s="25">
        <v>102.98</v>
      </c>
      <c r="AE16" s="25">
        <v>102.08</v>
      </c>
      <c r="AF16" s="25">
        <v>72.28</v>
      </c>
      <c r="AG16" s="25">
        <v>118.54</v>
      </c>
      <c r="AH16" s="25">
        <v>118.54</v>
      </c>
    </row>
    <row r="17" spans="1:34" ht="13.5">
      <c r="A17" s="35" t="s">
        <v>63</v>
      </c>
      <c r="B17" s="35">
        <v>1002011</v>
      </c>
      <c r="C17" s="35"/>
      <c r="D17" s="35">
        <v>1</v>
      </c>
      <c r="E17" s="34" t="s">
        <v>71</v>
      </c>
      <c r="F17" s="25">
        <v>172786281.15</v>
      </c>
      <c r="G17" s="25">
        <v>141826781.15</v>
      </c>
      <c r="H17" s="25">
        <v>58580887.45</v>
      </c>
      <c r="I17" s="25">
        <v>1743390</v>
      </c>
      <c r="J17" s="25">
        <v>30959500</v>
      </c>
      <c r="K17" s="25">
        <v>30959500</v>
      </c>
      <c r="L17" s="25">
        <v>158782132.14</v>
      </c>
      <c r="M17" s="25">
        <v>133273657.87</v>
      </c>
      <c r="N17" s="25">
        <v>55727689.44</v>
      </c>
      <c r="O17" s="25">
        <v>1232890.86</v>
      </c>
      <c r="P17" s="25">
        <v>25508474.27</v>
      </c>
      <c r="Q17" s="25">
        <v>25508474.27</v>
      </c>
      <c r="R17" s="25">
        <f t="shared" si="2"/>
        <v>91.89510364087143</v>
      </c>
      <c r="S17" s="25">
        <f t="shared" si="3"/>
        <v>93.96931721170914</v>
      </c>
      <c r="T17" s="25">
        <f t="shared" si="4"/>
        <v>95.1294728806639</v>
      </c>
      <c r="U17" s="25">
        <f t="shared" si="5"/>
        <v>70.71801834357201</v>
      </c>
      <c r="V17" s="25">
        <f t="shared" si="6"/>
        <v>82.39304339540368</v>
      </c>
      <c r="W17" s="25">
        <f t="shared" si="7"/>
        <v>82.39304339540368</v>
      </c>
      <c r="X17" s="25">
        <f t="shared" si="8"/>
        <v>83.93492143844693</v>
      </c>
      <c r="Y17" s="25">
        <f t="shared" si="9"/>
        <v>35.09695246494377</v>
      </c>
      <c r="Z17" s="25">
        <f t="shared" si="10"/>
        <v>0.7764670012825792</v>
      </c>
      <c r="AA17" s="25">
        <f t="shared" si="11"/>
        <v>16.06507856155307</v>
      </c>
      <c r="AB17" s="25">
        <f t="shared" si="12"/>
        <v>16.06507856155307</v>
      </c>
      <c r="AC17" s="25">
        <v>101.29</v>
      </c>
      <c r="AD17" s="25">
        <v>106.59</v>
      </c>
      <c r="AE17" s="25">
        <v>103.2</v>
      </c>
      <c r="AF17" s="25">
        <v>78.27</v>
      </c>
      <c r="AG17" s="25">
        <v>80.4</v>
      </c>
      <c r="AH17" s="25">
        <v>80.4</v>
      </c>
    </row>
    <row r="18" spans="1:34" ht="13.5">
      <c r="A18" s="35" t="s">
        <v>63</v>
      </c>
      <c r="B18" s="35">
        <v>1002022</v>
      </c>
      <c r="C18" s="35"/>
      <c r="D18" s="35">
        <v>2</v>
      </c>
      <c r="E18" s="34" t="s">
        <v>72</v>
      </c>
      <c r="F18" s="25">
        <v>14308746.45</v>
      </c>
      <c r="G18" s="25">
        <v>13778073.45</v>
      </c>
      <c r="H18" s="25">
        <v>7000614.66</v>
      </c>
      <c r="I18" s="25">
        <v>0</v>
      </c>
      <c r="J18" s="25">
        <v>530673</v>
      </c>
      <c r="K18" s="25">
        <v>530673</v>
      </c>
      <c r="L18" s="25">
        <v>12938776.86</v>
      </c>
      <c r="M18" s="25">
        <v>12615693.85</v>
      </c>
      <c r="N18" s="25">
        <v>6586950.71</v>
      </c>
      <c r="O18" s="25">
        <v>0</v>
      </c>
      <c r="P18" s="25">
        <v>323083.01</v>
      </c>
      <c r="Q18" s="25">
        <v>323083.01</v>
      </c>
      <c r="R18" s="25">
        <f t="shared" si="2"/>
        <v>90.42564913154919</v>
      </c>
      <c r="S18" s="25">
        <f t="shared" si="3"/>
        <v>91.56355491775957</v>
      </c>
      <c r="T18" s="25">
        <f t="shared" si="4"/>
        <v>94.09103385787556</v>
      </c>
      <c r="U18" s="25">
        <f t="shared" si="5"/>
        <v>0</v>
      </c>
      <c r="V18" s="25">
        <f t="shared" si="6"/>
        <v>60.88175015499188</v>
      </c>
      <c r="W18" s="25">
        <f t="shared" si="7"/>
        <v>60.88175015499188</v>
      </c>
      <c r="X18" s="25">
        <f t="shared" si="8"/>
        <v>97.50298646080833</v>
      </c>
      <c r="Y18" s="25">
        <f t="shared" si="9"/>
        <v>50.908604277452554</v>
      </c>
      <c r="Z18" s="25">
        <f t="shared" si="10"/>
        <v>0</v>
      </c>
      <c r="AA18" s="25">
        <f t="shared" si="11"/>
        <v>2.4970135391916792</v>
      </c>
      <c r="AB18" s="25">
        <f t="shared" si="12"/>
        <v>2.4970135391916792</v>
      </c>
      <c r="AC18" s="25">
        <v>90.13</v>
      </c>
      <c r="AD18" s="25">
        <v>95.68</v>
      </c>
      <c r="AE18" s="25">
        <v>99.78</v>
      </c>
      <c r="AF18" s="25"/>
      <c r="AG18" s="25">
        <v>27.59</v>
      </c>
      <c r="AH18" s="25">
        <v>27.59</v>
      </c>
    </row>
    <row r="19" spans="1:34" ht="13.5">
      <c r="A19" s="35" t="s">
        <v>63</v>
      </c>
      <c r="B19" s="35">
        <v>1002032</v>
      </c>
      <c r="C19" s="35"/>
      <c r="D19" s="35">
        <v>2</v>
      </c>
      <c r="E19" s="34" t="s">
        <v>73</v>
      </c>
      <c r="F19" s="25">
        <v>9769828.52</v>
      </c>
      <c r="G19" s="25">
        <v>6634247.44</v>
      </c>
      <c r="H19" s="25">
        <v>2709910.74</v>
      </c>
      <c r="I19" s="25">
        <v>56964.04</v>
      </c>
      <c r="J19" s="25">
        <v>3135581.08</v>
      </c>
      <c r="K19" s="25">
        <v>3135581.08</v>
      </c>
      <c r="L19" s="25">
        <v>9257421.06</v>
      </c>
      <c r="M19" s="25">
        <v>6191138.06</v>
      </c>
      <c r="N19" s="25">
        <v>2663596.91</v>
      </c>
      <c r="O19" s="25">
        <v>56964.04</v>
      </c>
      <c r="P19" s="25">
        <v>3066283</v>
      </c>
      <c r="Q19" s="25">
        <v>3066283</v>
      </c>
      <c r="R19" s="25">
        <f t="shared" si="2"/>
        <v>94.75520518143138</v>
      </c>
      <c r="S19" s="25">
        <f t="shared" si="3"/>
        <v>93.32087951184405</v>
      </c>
      <c r="T19" s="25">
        <f t="shared" si="4"/>
        <v>98.29094629146346</v>
      </c>
      <c r="U19" s="25">
        <f t="shared" si="5"/>
        <v>100</v>
      </c>
      <c r="V19" s="25">
        <f t="shared" si="6"/>
        <v>97.78994456746753</v>
      </c>
      <c r="W19" s="25">
        <f t="shared" si="7"/>
        <v>97.78994456746753</v>
      </c>
      <c r="X19" s="25">
        <f t="shared" si="8"/>
        <v>66.87756795195399</v>
      </c>
      <c r="Y19" s="25">
        <f t="shared" si="9"/>
        <v>28.77255871518066</v>
      </c>
      <c r="Z19" s="25">
        <f t="shared" si="10"/>
        <v>0.6153337914609233</v>
      </c>
      <c r="AA19" s="25">
        <f t="shared" si="11"/>
        <v>33.122432048046</v>
      </c>
      <c r="AB19" s="25">
        <f t="shared" si="12"/>
        <v>33.122432048046</v>
      </c>
      <c r="AC19" s="25">
        <v>127.93</v>
      </c>
      <c r="AD19" s="25">
        <v>104.3</v>
      </c>
      <c r="AE19" s="25">
        <v>101.36</v>
      </c>
      <c r="AF19" s="25">
        <v>130.28</v>
      </c>
      <c r="AG19" s="25">
        <v>235.8</v>
      </c>
      <c r="AH19" s="25">
        <v>235.8</v>
      </c>
    </row>
    <row r="20" spans="1:34" ht="13.5">
      <c r="A20" s="35" t="s">
        <v>63</v>
      </c>
      <c r="B20" s="35">
        <v>1002043</v>
      </c>
      <c r="C20" s="35"/>
      <c r="D20" s="35">
        <v>3</v>
      </c>
      <c r="E20" s="34" t="s">
        <v>74</v>
      </c>
      <c r="F20" s="25">
        <v>27831757.72</v>
      </c>
      <c r="G20" s="25">
        <v>26114686.2</v>
      </c>
      <c r="H20" s="25">
        <v>10528263.8</v>
      </c>
      <c r="I20" s="25">
        <v>165000</v>
      </c>
      <c r="J20" s="25">
        <v>1717071.52</v>
      </c>
      <c r="K20" s="25">
        <v>1717071.52</v>
      </c>
      <c r="L20" s="25">
        <v>26587714.99</v>
      </c>
      <c r="M20" s="25">
        <v>24875749.88</v>
      </c>
      <c r="N20" s="25">
        <v>10001340.67</v>
      </c>
      <c r="O20" s="25">
        <v>158576.93</v>
      </c>
      <c r="P20" s="25">
        <v>1711965.11</v>
      </c>
      <c r="Q20" s="25">
        <v>1711965.11</v>
      </c>
      <c r="R20" s="25">
        <f t="shared" si="2"/>
        <v>95.53013236707638</v>
      </c>
      <c r="S20" s="25">
        <f t="shared" si="3"/>
        <v>95.25578706743181</v>
      </c>
      <c r="T20" s="25">
        <f t="shared" si="4"/>
        <v>94.99515646634917</v>
      </c>
      <c r="U20" s="25">
        <f t="shared" si="5"/>
        <v>96.1072303030303</v>
      </c>
      <c r="V20" s="25">
        <f t="shared" si="6"/>
        <v>99.70260935898581</v>
      </c>
      <c r="W20" s="25">
        <f t="shared" si="7"/>
        <v>99.70260935898581</v>
      </c>
      <c r="X20" s="25">
        <f t="shared" si="8"/>
        <v>93.5610671671338</v>
      </c>
      <c r="Y20" s="25">
        <f t="shared" si="9"/>
        <v>37.61639792573991</v>
      </c>
      <c r="Z20" s="25">
        <f t="shared" si="10"/>
        <v>0.5964293285814254</v>
      </c>
      <c r="AA20" s="25">
        <f t="shared" si="11"/>
        <v>6.4389328328662065</v>
      </c>
      <c r="AB20" s="25">
        <f t="shared" si="12"/>
        <v>6.4389328328662065</v>
      </c>
      <c r="AC20" s="25">
        <v>89.1</v>
      </c>
      <c r="AD20" s="25">
        <v>102.54</v>
      </c>
      <c r="AE20" s="25">
        <v>101.16</v>
      </c>
      <c r="AF20" s="25">
        <v>76.78</v>
      </c>
      <c r="AG20" s="25">
        <v>30.68</v>
      </c>
      <c r="AH20" s="25">
        <v>30.68</v>
      </c>
    </row>
    <row r="21" spans="1:34" ht="13.5">
      <c r="A21" s="35" t="s">
        <v>63</v>
      </c>
      <c r="B21" s="35">
        <v>1002052</v>
      </c>
      <c r="C21" s="35"/>
      <c r="D21" s="35">
        <v>2</v>
      </c>
      <c r="E21" s="34" t="s">
        <v>75</v>
      </c>
      <c r="F21" s="25">
        <v>14710878.49</v>
      </c>
      <c r="G21" s="25">
        <v>10928315.49</v>
      </c>
      <c r="H21" s="25">
        <v>4402748.46</v>
      </c>
      <c r="I21" s="25">
        <v>10000</v>
      </c>
      <c r="J21" s="25">
        <v>3782563</v>
      </c>
      <c r="K21" s="25">
        <v>3782563</v>
      </c>
      <c r="L21" s="25">
        <v>14286157.37</v>
      </c>
      <c r="M21" s="25">
        <v>10529462.16</v>
      </c>
      <c r="N21" s="25">
        <v>4328222.02</v>
      </c>
      <c r="O21" s="25">
        <v>3223.59</v>
      </c>
      <c r="P21" s="25">
        <v>3756695.21</v>
      </c>
      <c r="Q21" s="25">
        <v>3756695.21</v>
      </c>
      <c r="R21" s="25">
        <f t="shared" si="2"/>
        <v>97.11287724734649</v>
      </c>
      <c r="S21" s="25">
        <f t="shared" si="3"/>
        <v>96.35027621260593</v>
      </c>
      <c r="T21" s="25">
        <f t="shared" si="4"/>
        <v>98.30727463362737</v>
      </c>
      <c r="U21" s="25">
        <f t="shared" si="5"/>
        <v>32.2359</v>
      </c>
      <c r="V21" s="25">
        <f t="shared" si="6"/>
        <v>99.31613062360098</v>
      </c>
      <c r="W21" s="25">
        <f t="shared" si="7"/>
        <v>99.31613062360098</v>
      </c>
      <c r="X21" s="25">
        <f t="shared" si="8"/>
        <v>73.70394912568432</v>
      </c>
      <c r="Y21" s="25">
        <f t="shared" si="9"/>
        <v>30.296614463235468</v>
      </c>
      <c r="Z21" s="25">
        <f t="shared" si="10"/>
        <v>0.0225644301438911</v>
      </c>
      <c r="AA21" s="25">
        <f t="shared" si="11"/>
        <v>26.29605087431569</v>
      </c>
      <c r="AB21" s="25">
        <f t="shared" si="12"/>
        <v>26.29605087431569</v>
      </c>
      <c r="AC21" s="25">
        <v>96.45</v>
      </c>
      <c r="AD21" s="25">
        <v>106.6</v>
      </c>
      <c r="AE21" s="25">
        <v>101.79</v>
      </c>
      <c r="AF21" s="25">
        <v>31.3</v>
      </c>
      <c r="AG21" s="25">
        <v>76.14</v>
      </c>
      <c r="AH21" s="25">
        <v>76.14</v>
      </c>
    </row>
    <row r="22" spans="1:34" ht="13.5">
      <c r="A22" s="35" t="s">
        <v>63</v>
      </c>
      <c r="B22" s="35">
        <v>1002062</v>
      </c>
      <c r="C22" s="35"/>
      <c r="D22" s="35">
        <v>2</v>
      </c>
      <c r="E22" s="34" t="s">
        <v>71</v>
      </c>
      <c r="F22" s="25">
        <v>24931691.38</v>
      </c>
      <c r="G22" s="25">
        <v>22324016.38</v>
      </c>
      <c r="H22" s="25">
        <v>8594470.32</v>
      </c>
      <c r="I22" s="25">
        <v>66000</v>
      </c>
      <c r="J22" s="25">
        <v>2607675</v>
      </c>
      <c r="K22" s="25">
        <v>2607675</v>
      </c>
      <c r="L22" s="25">
        <v>23728330.5</v>
      </c>
      <c r="M22" s="25">
        <v>21430508.82</v>
      </c>
      <c r="N22" s="25">
        <v>8448017.88</v>
      </c>
      <c r="O22" s="25">
        <v>64692.32</v>
      </c>
      <c r="P22" s="25">
        <v>2297821.68</v>
      </c>
      <c r="Q22" s="25">
        <v>2297821.68</v>
      </c>
      <c r="R22" s="25">
        <f t="shared" si="2"/>
        <v>95.17336845840582</v>
      </c>
      <c r="S22" s="25">
        <f t="shared" si="3"/>
        <v>95.99755015051642</v>
      </c>
      <c r="T22" s="25">
        <f t="shared" si="4"/>
        <v>98.29596898299604</v>
      </c>
      <c r="U22" s="25">
        <f t="shared" si="5"/>
        <v>98.01866666666666</v>
      </c>
      <c r="V22" s="25">
        <f t="shared" si="6"/>
        <v>88.117640426817</v>
      </c>
      <c r="W22" s="25">
        <f t="shared" si="7"/>
        <v>88.117640426817</v>
      </c>
      <c r="X22" s="25">
        <f t="shared" si="8"/>
        <v>90.31612578053057</v>
      </c>
      <c r="Y22" s="25">
        <f t="shared" si="9"/>
        <v>35.603085855534594</v>
      </c>
      <c r="Z22" s="25">
        <f t="shared" si="10"/>
        <v>0.27263747021729995</v>
      </c>
      <c r="AA22" s="25">
        <f t="shared" si="11"/>
        <v>9.683874219469423</v>
      </c>
      <c r="AB22" s="25">
        <f t="shared" si="12"/>
        <v>9.683874219469423</v>
      </c>
      <c r="AC22" s="25">
        <v>90.41</v>
      </c>
      <c r="AD22" s="25">
        <v>99.96</v>
      </c>
      <c r="AE22" s="25">
        <v>101.32</v>
      </c>
      <c r="AF22" s="25">
        <v>74.84</v>
      </c>
      <c r="AG22" s="25">
        <v>47.81</v>
      </c>
      <c r="AH22" s="25">
        <v>47.81</v>
      </c>
    </row>
    <row r="23" spans="1:34" ht="13.5">
      <c r="A23" s="35" t="s">
        <v>63</v>
      </c>
      <c r="B23" s="35">
        <v>1002072</v>
      </c>
      <c r="C23" s="35"/>
      <c r="D23" s="35">
        <v>2</v>
      </c>
      <c r="E23" s="34" t="s">
        <v>76</v>
      </c>
      <c r="F23" s="25">
        <v>8137006.85</v>
      </c>
      <c r="G23" s="25">
        <v>8004156.85</v>
      </c>
      <c r="H23" s="25">
        <v>3483669.8</v>
      </c>
      <c r="I23" s="25">
        <v>40000</v>
      </c>
      <c r="J23" s="25">
        <v>132850</v>
      </c>
      <c r="K23" s="25">
        <v>132850</v>
      </c>
      <c r="L23" s="25">
        <v>7545419.64</v>
      </c>
      <c r="M23" s="25">
        <v>7529959.14</v>
      </c>
      <c r="N23" s="25">
        <v>3332159.09</v>
      </c>
      <c r="O23" s="25">
        <v>31834.74</v>
      </c>
      <c r="P23" s="25">
        <v>15460.5</v>
      </c>
      <c r="Q23" s="25">
        <v>15460.5</v>
      </c>
      <c r="R23" s="25">
        <f t="shared" si="2"/>
        <v>92.72967049302656</v>
      </c>
      <c r="S23" s="25">
        <f t="shared" si="3"/>
        <v>94.07560697664239</v>
      </c>
      <c r="T23" s="25">
        <f t="shared" si="4"/>
        <v>95.65083033989042</v>
      </c>
      <c r="U23" s="25">
        <f t="shared" si="5"/>
        <v>79.58685000000001</v>
      </c>
      <c r="V23" s="25">
        <f t="shared" si="6"/>
        <v>11.637561159202107</v>
      </c>
      <c r="W23" s="25">
        <f t="shared" si="7"/>
        <v>11.637561159202107</v>
      </c>
      <c r="X23" s="25">
        <f t="shared" si="8"/>
        <v>99.79510085936056</v>
      </c>
      <c r="Y23" s="25">
        <f t="shared" si="9"/>
        <v>44.161348857729</v>
      </c>
      <c r="Z23" s="25">
        <f t="shared" si="10"/>
        <v>0.4219081445283274</v>
      </c>
      <c r="AA23" s="25">
        <f t="shared" si="11"/>
        <v>0.20489914063944628</v>
      </c>
      <c r="AB23" s="25">
        <f t="shared" si="12"/>
        <v>0.20489914063944628</v>
      </c>
      <c r="AC23" s="25">
        <v>96.93</v>
      </c>
      <c r="AD23" s="25">
        <v>106.89</v>
      </c>
      <c r="AE23" s="25">
        <v>106.66</v>
      </c>
      <c r="AF23" s="25">
        <v>58.33</v>
      </c>
      <c r="AG23" s="25">
        <v>2.09</v>
      </c>
      <c r="AH23" s="25">
        <v>2.09</v>
      </c>
    </row>
    <row r="24" spans="1:34" ht="13.5">
      <c r="A24" s="35" t="s">
        <v>63</v>
      </c>
      <c r="B24" s="35">
        <v>1002082</v>
      </c>
      <c r="C24" s="35"/>
      <c r="D24" s="35">
        <v>2</v>
      </c>
      <c r="E24" s="34" t="s">
        <v>77</v>
      </c>
      <c r="F24" s="25">
        <v>16446993.89</v>
      </c>
      <c r="G24" s="25">
        <v>13775604.89</v>
      </c>
      <c r="H24" s="25">
        <v>6670009.4</v>
      </c>
      <c r="I24" s="25">
        <v>103000</v>
      </c>
      <c r="J24" s="25">
        <v>2671389</v>
      </c>
      <c r="K24" s="25">
        <v>2671389</v>
      </c>
      <c r="L24" s="25">
        <v>15418618.41</v>
      </c>
      <c r="M24" s="25">
        <v>13055498.62</v>
      </c>
      <c r="N24" s="25">
        <v>6388712.88</v>
      </c>
      <c r="O24" s="25">
        <v>99984.21</v>
      </c>
      <c r="P24" s="25">
        <v>2363119.79</v>
      </c>
      <c r="Q24" s="25">
        <v>2363119.79</v>
      </c>
      <c r="R24" s="25">
        <f t="shared" si="2"/>
        <v>93.74733469910713</v>
      </c>
      <c r="S24" s="25">
        <f t="shared" si="3"/>
        <v>94.77259782238134</v>
      </c>
      <c r="T24" s="25">
        <f t="shared" si="4"/>
        <v>95.78266681303327</v>
      </c>
      <c r="U24" s="25">
        <f t="shared" si="5"/>
        <v>97.07204854368932</v>
      </c>
      <c r="V24" s="25">
        <f t="shared" si="6"/>
        <v>88.4603399205432</v>
      </c>
      <c r="W24" s="25">
        <f t="shared" si="7"/>
        <v>88.4603399205432</v>
      </c>
      <c r="X24" s="25">
        <f t="shared" si="8"/>
        <v>84.67359573236885</v>
      </c>
      <c r="Y24" s="25">
        <f t="shared" si="9"/>
        <v>41.43505410223068</v>
      </c>
      <c r="Z24" s="25">
        <f t="shared" si="10"/>
        <v>0.6484641317483646</v>
      </c>
      <c r="AA24" s="25">
        <f t="shared" si="11"/>
        <v>15.326404267631135</v>
      </c>
      <c r="AB24" s="25">
        <f t="shared" si="12"/>
        <v>15.326404267631135</v>
      </c>
      <c r="AC24" s="25">
        <v>96.99</v>
      </c>
      <c r="AD24" s="25">
        <v>102.3</v>
      </c>
      <c r="AE24" s="25">
        <v>100.67</v>
      </c>
      <c r="AF24" s="25">
        <v>127.26</v>
      </c>
      <c r="AG24" s="25">
        <v>75.37</v>
      </c>
      <c r="AH24" s="25">
        <v>75.37</v>
      </c>
    </row>
    <row r="25" spans="1:34" ht="13.5">
      <c r="A25" s="35" t="s">
        <v>63</v>
      </c>
      <c r="B25" s="35">
        <v>1002092</v>
      </c>
      <c r="C25" s="35"/>
      <c r="D25" s="35">
        <v>2</v>
      </c>
      <c r="E25" s="34" t="s">
        <v>78</v>
      </c>
      <c r="F25" s="25">
        <v>9278416.71</v>
      </c>
      <c r="G25" s="25">
        <v>7348451</v>
      </c>
      <c r="H25" s="25">
        <v>3437637.08</v>
      </c>
      <c r="I25" s="25">
        <v>40000</v>
      </c>
      <c r="J25" s="25">
        <v>1929965.71</v>
      </c>
      <c r="K25" s="25">
        <v>1929965.71</v>
      </c>
      <c r="L25" s="25">
        <v>8702768.91</v>
      </c>
      <c r="M25" s="25">
        <v>6807504.29</v>
      </c>
      <c r="N25" s="25">
        <v>3327171.68</v>
      </c>
      <c r="O25" s="25">
        <v>38540.68</v>
      </c>
      <c r="P25" s="25">
        <v>1895264.62</v>
      </c>
      <c r="Q25" s="25">
        <v>1895264.62</v>
      </c>
      <c r="R25" s="25">
        <f t="shared" si="2"/>
        <v>93.79584019567062</v>
      </c>
      <c r="S25" s="25">
        <f t="shared" si="3"/>
        <v>92.63862941999614</v>
      </c>
      <c r="T25" s="25">
        <f t="shared" si="4"/>
        <v>96.78658923471933</v>
      </c>
      <c r="U25" s="25">
        <f t="shared" si="5"/>
        <v>96.3517</v>
      </c>
      <c r="V25" s="25">
        <f t="shared" si="6"/>
        <v>98.20198411711678</v>
      </c>
      <c r="W25" s="25">
        <f t="shared" si="7"/>
        <v>98.20198411711678</v>
      </c>
      <c r="X25" s="25">
        <f t="shared" si="8"/>
        <v>78.22228029262929</v>
      </c>
      <c r="Y25" s="25">
        <f t="shared" si="9"/>
        <v>38.23118497581709</v>
      </c>
      <c r="Z25" s="25">
        <f t="shared" si="10"/>
        <v>0.44285537624369714</v>
      </c>
      <c r="AA25" s="25">
        <f t="shared" si="11"/>
        <v>21.7777197073707</v>
      </c>
      <c r="AB25" s="25">
        <f t="shared" si="12"/>
        <v>21.7777197073707</v>
      </c>
      <c r="AC25" s="25">
        <v>105.08</v>
      </c>
      <c r="AD25" s="25">
        <v>98.42</v>
      </c>
      <c r="AE25" s="25">
        <v>98.19</v>
      </c>
      <c r="AF25" s="25">
        <v>81.71</v>
      </c>
      <c r="AG25" s="25">
        <v>138.77</v>
      </c>
      <c r="AH25" s="25">
        <v>138.77</v>
      </c>
    </row>
    <row r="26" spans="1:34" ht="13.5">
      <c r="A26" s="35" t="s">
        <v>63</v>
      </c>
      <c r="B26" s="35">
        <v>1002102</v>
      </c>
      <c r="C26" s="35"/>
      <c r="D26" s="35">
        <v>2</v>
      </c>
      <c r="E26" s="34" t="s">
        <v>79</v>
      </c>
      <c r="F26" s="25">
        <v>12581146.07</v>
      </c>
      <c r="G26" s="25">
        <v>10864515.27</v>
      </c>
      <c r="H26" s="25">
        <v>4750674.99</v>
      </c>
      <c r="I26" s="25">
        <v>60000</v>
      </c>
      <c r="J26" s="25">
        <v>1716630.8</v>
      </c>
      <c r="K26" s="25">
        <v>1716630.8</v>
      </c>
      <c r="L26" s="25">
        <v>11547271.45</v>
      </c>
      <c r="M26" s="25">
        <v>9916611.37</v>
      </c>
      <c r="N26" s="25">
        <v>4608011.1</v>
      </c>
      <c r="O26" s="25">
        <v>49478.98</v>
      </c>
      <c r="P26" s="25">
        <v>1630660.08</v>
      </c>
      <c r="Q26" s="25">
        <v>1630660.08</v>
      </c>
      <c r="R26" s="25">
        <f t="shared" si="2"/>
        <v>91.78234944378163</v>
      </c>
      <c r="S26" s="25">
        <f t="shared" si="3"/>
        <v>91.2752306343806</v>
      </c>
      <c r="T26" s="25">
        <f t="shared" si="4"/>
        <v>96.996976423344</v>
      </c>
      <c r="U26" s="25">
        <f t="shared" si="5"/>
        <v>82.46496666666667</v>
      </c>
      <c r="V26" s="25">
        <f t="shared" si="6"/>
        <v>94.99189225778775</v>
      </c>
      <c r="W26" s="25">
        <f t="shared" si="7"/>
        <v>94.99189225778775</v>
      </c>
      <c r="X26" s="25">
        <f t="shared" si="8"/>
        <v>85.87839484798809</v>
      </c>
      <c r="Y26" s="25">
        <f t="shared" si="9"/>
        <v>39.90562722936595</v>
      </c>
      <c r="Z26" s="25">
        <f t="shared" si="10"/>
        <v>0.42849066304750294</v>
      </c>
      <c r="AA26" s="25">
        <f t="shared" si="11"/>
        <v>14.12160515201191</v>
      </c>
      <c r="AB26" s="25">
        <f t="shared" si="12"/>
        <v>14.12160515201191</v>
      </c>
      <c r="AC26" s="25">
        <v>95.54</v>
      </c>
      <c r="AD26" s="25">
        <v>99.35</v>
      </c>
      <c r="AE26" s="25">
        <v>102.46</v>
      </c>
      <c r="AF26" s="25">
        <v>78.38</v>
      </c>
      <c r="AG26" s="25">
        <v>77.5</v>
      </c>
      <c r="AH26" s="25">
        <v>77.5</v>
      </c>
    </row>
    <row r="27" spans="1:34" ht="13.5">
      <c r="A27" s="35" t="s">
        <v>63</v>
      </c>
      <c r="B27" s="35">
        <v>1002113</v>
      </c>
      <c r="C27" s="35"/>
      <c r="D27" s="35">
        <v>3</v>
      </c>
      <c r="E27" s="34" t="s">
        <v>80</v>
      </c>
      <c r="F27" s="25">
        <v>35821291.58</v>
      </c>
      <c r="G27" s="25">
        <v>33700880.98</v>
      </c>
      <c r="H27" s="25">
        <v>13698099.85</v>
      </c>
      <c r="I27" s="25">
        <v>358000</v>
      </c>
      <c r="J27" s="25">
        <v>2120410.6</v>
      </c>
      <c r="K27" s="25">
        <v>2120410.6</v>
      </c>
      <c r="L27" s="25">
        <v>33823310.31</v>
      </c>
      <c r="M27" s="25">
        <v>31716452.28</v>
      </c>
      <c r="N27" s="25">
        <v>13390754</v>
      </c>
      <c r="O27" s="25">
        <v>249405.85</v>
      </c>
      <c r="P27" s="25">
        <v>2106858.03</v>
      </c>
      <c r="Q27" s="25">
        <v>2106858.03</v>
      </c>
      <c r="R27" s="25">
        <f t="shared" si="2"/>
        <v>94.42236395765381</v>
      </c>
      <c r="S27" s="25">
        <f t="shared" si="3"/>
        <v>94.11164146961717</v>
      </c>
      <c r="T27" s="25">
        <f t="shared" si="4"/>
        <v>97.75628843879394</v>
      </c>
      <c r="U27" s="25">
        <f t="shared" si="5"/>
        <v>69.66643854748604</v>
      </c>
      <c r="V27" s="25">
        <f t="shared" si="6"/>
        <v>99.36085161996454</v>
      </c>
      <c r="W27" s="25">
        <f t="shared" si="7"/>
        <v>99.36085161996454</v>
      </c>
      <c r="X27" s="25">
        <f t="shared" si="8"/>
        <v>93.77098808280424</v>
      </c>
      <c r="Y27" s="25">
        <f t="shared" si="9"/>
        <v>39.59031176212509</v>
      </c>
      <c r="Z27" s="25">
        <f t="shared" si="10"/>
        <v>0.7373785939759484</v>
      </c>
      <c r="AA27" s="25">
        <f t="shared" si="11"/>
        <v>6.229011917195752</v>
      </c>
      <c r="AB27" s="25">
        <f t="shared" si="12"/>
        <v>6.229011917195752</v>
      </c>
      <c r="AC27" s="25">
        <v>94.08</v>
      </c>
      <c r="AD27" s="25">
        <v>102.3</v>
      </c>
      <c r="AE27" s="25">
        <v>103.89</v>
      </c>
      <c r="AF27" s="25">
        <v>109.07</v>
      </c>
      <c r="AG27" s="25">
        <v>42.58</v>
      </c>
      <c r="AH27" s="25">
        <v>42.58</v>
      </c>
    </row>
    <row r="28" spans="1:34" ht="13.5">
      <c r="A28" s="35" t="s">
        <v>63</v>
      </c>
      <c r="B28" s="35">
        <v>1003012</v>
      </c>
      <c r="C28" s="35"/>
      <c r="D28" s="35">
        <v>2</v>
      </c>
      <c r="E28" s="34" t="s">
        <v>81</v>
      </c>
      <c r="F28" s="25">
        <v>20427358.61</v>
      </c>
      <c r="G28" s="25">
        <v>13886804.09</v>
      </c>
      <c r="H28" s="25">
        <v>5986555.28</v>
      </c>
      <c r="I28" s="25">
        <v>20000</v>
      </c>
      <c r="J28" s="25">
        <v>6540554.52</v>
      </c>
      <c r="K28" s="25">
        <v>6540554.52</v>
      </c>
      <c r="L28" s="25">
        <v>18943023.99</v>
      </c>
      <c r="M28" s="25">
        <v>13007238.62</v>
      </c>
      <c r="N28" s="25">
        <v>5659195.35</v>
      </c>
      <c r="O28" s="25">
        <v>19655.32</v>
      </c>
      <c r="P28" s="25">
        <v>5935785.37</v>
      </c>
      <c r="Q28" s="25">
        <v>5935785.37</v>
      </c>
      <c r="R28" s="25">
        <f t="shared" si="2"/>
        <v>92.73359493834235</v>
      </c>
      <c r="S28" s="25">
        <f t="shared" si="3"/>
        <v>93.66617787433623</v>
      </c>
      <c r="T28" s="25">
        <f t="shared" si="4"/>
        <v>94.53174798045127</v>
      </c>
      <c r="U28" s="25">
        <f t="shared" si="5"/>
        <v>98.2766</v>
      </c>
      <c r="V28" s="25">
        <f t="shared" si="6"/>
        <v>90.75354928774449</v>
      </c>
      <c r="W28" s="25">
        <f t="shared" si="7"/>
        <v>90.75354928774449</v>
      </c>
      <c r="X28" s="25">
        <f t="shared" si="8"/>
        <v>68.66505911023766</v>
      </c>
      <c r="Y28" s="25">
        <f t="shared" si="9"/>
        <v>29.8748254396314</v>
      </c>
      <c r="Z28" s="25">
        <f t="shared" si="10"/>
        <v>0.10376020222735303</v>
      </c>
      <c r="AA28" s="25">
        <f t="shared" si="11"/>
        <v>31.334940889762347</v>
      </c>
      <c r="AB28" s="25">
        <f t="shared" si="12"/>
        <v>31.334940889762347</v>
      </c>
      <c r="AC28" s="25">
        <v>103.87</v>
      </c>
      <c r="AD28" s="25">
        <v>101.01</v>
      </c>
      <c r="AE28" s="25">
        <v>103.23</v>
      </c>
      <c r="AF28" s="25">
        <v>257.09</v>
      </c>
      <c r="AG28" s="25">
        <v>110.72</v>
      </c>
      <c r="AH28" s="25">
        <v>110.72</v>
      </c>
    </row>
    <row r="29" spans="1:34" ht="13.5">
      <c r="A29" s="35" t="s">
        <v>63</v>
      </c>
      <c r="B29" s="35">
        <v>1003023</v>
      </c>
      <c r="C29" s="35"/>
      <c r="D29" s="35">
        <v>3</v>
      </c>
      <c r="E29" s="34" t="s">
        <v>82</v>
      </c>
      <c r="F29" s="25">
        <v>78129755</v>
      </c>
      <c r="G29" s="25">
        <v>65101498.58</v>
      </c>
      <c r="H29" s="25">
        <v>31428802.72</v>
      </c>
      <c r="I29" s="25">
        <v>600000</v>
      </c>
      <c r="J29" s="25">
        <v>13028256.42</v>
      </c>
      <c r="K29" s="25">
        <v>12948256.42</v>
      </c>
      <c r="L29" s="25">
        <v>75809582.04</v>
      </c>
      <c r="M29" s="25">
        <v>63436301.61</v>
      </c>
      <c r="N29" s="25">
        <v>31182604.21</v>
      </c>
      <c r="O29" s="25">
        <v>466321.79</v>
      </c>
      <c r="P29" s="25">
        <v>12373280.43</v>
      </c>
      <c r="Q29" s="25">
        <v>12293280.43</v>
      </c>
      <c r="R29" s="25">
        <f t="shared" si="2"/>
        <v>97.03035935540821</v>
      </c>
      <c r="S29" s="25">
        <f t="shared" si="3"/>
        <v>97.44215262886196</v>
      </c>
      <c r="T29" s="25">
        <f t="shared" si="4"/>
        <v>99.21664686945479</v>
      </c>
      <c r="U29" s="25">
        <f t="shared" si="5"/>
        <v>77.72029833333333</v>
      </c>
      <c r="V29" s="25">
        <f t="shared" si="6"/>
        <v>94.97265045386634</v>
      </c>
      <c r="W29" s="25">
        <f t="shared" si="7"/>
        <v>94.94158928619673</v>
      </c>
      <c r="X29" s="25">
        <f t="shared" si="8"/>
        <v>83.67847428116488</v>
      </c>
      <c r="Y29" s="25">
        <f t="shared" si="9"/>
        <v>41.13280059181289</v>
      </c>
      <c r="Z29" s="25">
        <f t="shared" si="10"/>
        <v>0.6151224917108117</v>
      </c>
      <c r="AA29" s="25">
        <f t="shared" si="11"/>
        <v>16.321525718835105</v>
      </c>
      <c r="AB29" s="25">
        <f t="shared" si="12"/>
        <v>16.21599816170151</v>
      </c>
      <c r="AC29" s="25">
        <v>106.81</v>
      </c>
      <c r="AD29" s="25">
        <v>105.12</v>
      </c>
      <c r="AE29" s="25">
        <v>104.19</v>
      </c>
      <c r="AF29" s="25">
        <v>67.32</v>
      </c>
      <c r="AG29" s="25">
        <v>116.4</v>
      </c>
      <c r="AH29" s="25">
        <v>115.64</v>
      </c>
    </row>
    <row r="30" spans="1:34" ht="13.5">
      <c r="A30" s="35" t="s">
        <v>63</v>
      </c>
      <c r="B30" s="35">
        <v>1003032</v>
      </c>
      <c r="C30" s="35"/>
      <c r="D30" s="35">
        <v>2</v>
      </c>
      <c r="E30" s="34" t="s">
        <v>83</v>
      </c>
      <c r="F30" s="25">
        <v>20464280.56</v>
      </c>
      <c r="G30" s="25">
        <v>17756017.56</v>
      </c>
      <c r="H30" s="25">
        <v>8921868.44</v>
      </c>
      <c r="I30" s="25">
        <v>70000</v>
      </c>
      <c r="J30" s="25">
        <v>2708263</v>
      </c>
      <c r="K30" s="25">
        <v>2708263</v>
      </c>
      <c r="L30" s="25">
        <v>20057231.38</v>
      </c>
      <c r="M30" s="25">
        <v>17414996</v>
      </c>
      <c r="N30" s="25">
        <v>8851593.49</v>
      </c>
      <c r="O30" s="25">
        <v>62751.27</v>
      </c>
      <c r="P30" s="25">
        <v>2642235.38</v>
      </c>
      <c r="Q30" s="25">
        <v>2642235.38</v>
      </c>
      <c r="R30" s="25">
        <f t="shared" si="2"/>
        <v>98.01092846236858</v>
      </c>
      <c r="S30" s="25">
        <f t="shared" si="3"/>
        <v>98.0794028906108</v>
      </c>
      <c r="T30" s="25">
        <f t="shared" si="4"/>
        <v>99.21232922820369</v>
      </c>
      <c r="U30" s="25">
        <f t="shared" si="5"/>
        <v>89.64467142857143</v>
      </c>
      <c r="V30" s="25">
        <f t="shared" si="6"/>
        <v>97.56199379454654</v>
      </c>
      <c r="W30" s="25">
        <f t="shared" si="7"/>
        <v>97.56199379454654</v>
      </c>
      <c r="X30" s="25">
        <f t="shared" si="8"/>
        <v>86.82651992221273</v>
      </c>
      <c r="Y30" s="25">
        <f t="shared" si="9"/>
        <v>44.13168159802123</v>
      </c>
      <c r="Z30" s="25">
        <f t="shared" si="10"/>
        <v>0.31286107644234595</v>
      </c>
      <c r="AA30" s="25">
        <f t="shared" si="11"/>
        <v>13.173480077787286</v>
      </c>
      <c r="AB30" s="25">
        <f t="shared" si="12"/>
        <v>13.173480077787286</v>
      </c>
      <c r="AC30" s="25">
        <v>107.47</v>
      </c>
      <c r="AD30" s="25">
        <v>103.98</v>
      </c>
      <c r="AE30" s="25">
        <v>102.84</v>
      </c>
      <c r="AF30" s="25">
        <v>60.56</v>
      </c>
      <c r="AG30" s="25">
        <v>138</v>
      </c>
      <c r="AH30" s="25">
        <v>138</v>
      </c>
    </row>
    <row r="31" spans="1:34" ht="13.5">
      <c r="A31" s="35" t="s">
        <v>63</v>
      </c>
      <c r="B31" s="35">
        <v>1003042</v>
      </c>
      <c r="C31" s="35"/>
      <c r="D31" s="35">
        <v>2</v>
      </c>
      <c r="E31" s="34" t="s">
        <v>84</v>
      </c>
      <c r="F31" s="25">
        <v>24266824.32</v>
      </c>
      <c r="G31" s="25">
        <v>21342557.37</v>
      </c>
      <c r="H31" s="25">
        <v>10110032.23</v>
      </c>
      <c r="I31" s="25">
        <v>210000</v>
      </c>
      <c r="J31" s="25">
        <v>2924266.95</v>
      </c>
      <c r="K31" s="25">
        <v>2924266.95</v>
      </c>
      <c r="L31" s="25">
        <v>22191063.16</v>
      </c>
      <c r="M31" s="25">
        <v>20266303.02</v>
      </c>
      <c r="N31" s="25">
        <v>9836051.64</v>
      </c>
      <c r="O31" s="25">
        <v>184081.65</v>
      </c>
      <c r="P31" s="25">
        <v>1924760.14</v>
      </c>
      <c r="Q31" s="25">
        <v>1924760.14</v>
      </c>
      <c r="R31" s="25">
        <f t="shared" si="2"/>
        <v>91.44609474800862</v>
      </c>
      <c r="S31" s="25">
        <f t="shared" si="3"/>
        <v>94.95723810721563</v>
      </c>
      <c r="T31" s="25">
        <f t="shared" si="4"/>
        <v>97.29001269464796</v>
      </c>
      <c r="U31" s="25">
        <f t="shared" si="5"/>
        <v>87.65792857142857</v>
      </c>
      <c r="V31" s="25">
        <f t="shared" si="6"/>
        <v>65.82026104012152</v>
      </c>
      <c r="W31" s="25">
        <f t="shared" si="7"/>
        <v>65.82026104012152</v>
      </c>
      <c r="X31" s="25">
        <f t="shared" si="8"/>
        <v>91.32641763883835</v>
      </c>
      <c r="Y31" s="25">
        <f t="shared" si="9"/>
        <v>44.324382158173265</v>
      </c>
      <c r="Z31" s="25">
        <f t="shared" si="10"/>
        <v>0.8295305577418761</v>
      </c>
      <c r="AA31" s="25">
        <f t="shared" si="11"/>
        <v>8.673582361161644</v>
      </c>
      <c r="AB31" s="25">
        <f t="shared" si="12"/>
        <v>8.673582361161644</v>
      </c>
      <c r="AC31" s="25">
        <v>99.57</v>
      </c>
      <c r="AD31" s="25">
        <v>103.08</v>
      </c>
      <c r="AE31" s="25">
        <v>102.81</v>
      </c>
      <c r="AF31" s="25">
        <v>65.94</v>
      </c>
      <c r="AG31" s="25">
        <v>73.26</v>
      </c>
      <c r="AH31" s="25">
        <v>73.26</v>
      </c>
    </row>
    <row r="32" spans="1:34" ht="13.5">
      <c r="A32" s="35" t="s">
        <v>63</v>
      </c>
      <c r="B32" s="35">
        <v>1003052</v>
      </c>
      <c r="C32" s="35"/>
      <c r="D32" s="35">
        <v>2</v>
      </c>
      <c r="E32" s="34" t="s">
        <v>85</v>
      </c>
      <c r="F32" s="25">
        <v>10680243.59</v>
      </c>
      <c r="G32" s="25">
        <v>9835497.59</v>
      </c>
      <c r="H32" s="25">
        <v>4545621.64</v>
      </c>
      <c r="I32" s="25">
        <v>27900</v>
      </c>
      <c r="J32" s="25">
        <v>844746</v>
      </c>
      <c r="K32" s="25">
        <v>844746</v>
      </c>
      <c r="L32" s="25">
        <v>10039167.72</v>
      </c>
      <c r="M32" s="25">
        <v>9289374.46</v>
      </c>
      <c r="N32" s="25">
        <v>4396817.75</v>
      </c>
      <c r="O32" s="25">
        <v>15742.45</v>
      </c>
      <c r="P32" s="25">
        <v>749793.26</v>
      </c>
      <c r="Q32" s="25">
        <v>749793.26</v>
      </c>
      <c r="R32" s="25">
        <f t="shared" si="2"/>
        <v>93.99755385167204</v>
      </c>
      <c r="S32" s="25">
        <f t="shared" si="3"/>
        <v>94.44742754494439</v>
      </c>
      <c r="T32" s="25">
        <f t="shared" si="4"/>
        <v>96.72643475887712</v>
      </c>
      <c r="U32" s="25">
        <f t="shared" si="5"/>
        <v>56.42455197132617</v>
      </c>
      <c r="V32" s="25">
        <f t="shared" si="6"/>
        <v>88.75961058116879</v>
      </c>
      <c r="W32" s="25">
        <f t="shared" si="7"/>
        <v>88.75961058116879</v>
      </c>
      <c r="X32" s="25">
        <f t="shared" si="8"/>
        <v>92.53132051468505</v>
      </c>
      <c r="Y32" s="25">
        <f t="shared" si="9"/>
        <v>43.79663606217747</v>
      </c>
      <c r="Z32" s="25">
        <f t="shared" si="10"/>
        <v>0.15681030976938395</v>
      </c>
      <c r="AA32" s="25">
        <f t="shared" si="11"/>
        <v>7.468679485314944</v>
      </c>
      <c r="AB32" s="25">
        <f t="shared" si="12"/>
        <v>7.468679485314944</v>
      </c>
      <c r="AC32" s="25">
        <v>99.04</v>
      </c>
      <c r="AD32" s="25">
        <v>101.27</v>
      </c>
      <c r="AE32" s="25">
        <v>99.03</v>
      </c>
      <c r="AF32" s="25">
        <v>53.29</v>
      </c>
      <c r="AG32" s="25">
        <v>77.75</v>
      </c>
      <c r="AH32" s="25">
        <v>77.75</v>
      </c>
    </row>
    <row r="33" spans="1:34" ht="13.5">
      <c r="A33" s="35" t="s">
        <v>63</v>
      </c>
      <c r="B33" s="35">
        <v>1004011</v>
      </c>
      <c r="C33" s="35"/>
      <c r="D33" s="35">
        <v>1</v>
      </c>
      <c r="E33" s="34" t="s">
        <v>86</v>
      </c>
      <c r="F33" s="25">
        <v>47090592.66</v>
      </c>
      <c r="G33" s="25">
        <v>41220111.66</v>
      </c>
      <c r="H33" s="25">
        <v>17688742</v>
      </c>
      <c r="I33" s="25">
        <v>375000</v>
      </c>
      <c r="J33" s="25">
        <v>5870481</v>
      </c>
      <c r="K33" s="25">
        <v>5870481</v>
      </c>
      <c r="L33" s="25">
        <v>45071960.29</v>
      </c>
      <c r="M33" s="25">
        <v>39940361.61</v>
      </c>
      <c r="N33" s="25">
        <v>17411516.64</v>
      </c>
      <c r="O33" s="25">
        <v>323134.09</v>
      </c>
      <c r="P33" s="25">
        <v>5131598.68</v>
      </c>
      <c r="Q33" s="25">
        <v>5131598.68</v>
      </c>
      <c r="R33" s="25">
        <f t="shared" si="2"/>
        <v>95.71330013921299</v>
      </c>
      <c r="S33" s="25">
        <f t="shared" si="3"/>
        <v>96.89532609577604</v>
      </c>
      <c r="T33" s="25">
        <f t="shared" si="4"/>
        <v>98.43275819162267</v>
      </c>
      <c r="U33" s="25">
        <f t="shared" si="5"/>
        <v>86.16909066666668</v>
      </c>
      <c r="V33" s="25">
        <f t="shared" si="6"/>
        <v>87.41359830651014</v>
      </c>
      <c r="W33" s="25">
        <f t="shared" si="7"/>
        <v>87.41359830651014</v>
      </c>
      <c r="X33" s="25">
        <f t="shared" si="8"/>
        <v>88.61465388462695</v>
      </c>
      <c r="Y33" s="25">
        <f t="shared" si="9"/>
        <v>38.630484514033995</v>
      </c>
      <c r="Z33" s="25">
        <f t="shared" si="10"/>
        <v>0.7169293013237167</v>
      </c>
      <c r="AA33" s="25">
        <f t="shared" si="11"/>
        <v>11.385346115373054</v>
      </c>
      <c r="AB33" s="25">
        <f t="shared" si="12"/>
        <v>11.385346115373054</v>
      </c>
      <c r="AC33" s="25">
        <v>102.45</v>
      </c>
      <c r="AD33" s="25">
        <v>101.61</v>
      </c>
      <c r="AE33" s="25">
        <v>99.89</v>
      </c>
      <c r="AF33" s="25">
        <v>71.47</v>
      </c>
      <c r="AG33" s="25">
        <v>109.51</v>
      </c>
      <c r="AH33" s="25">
        <v>109.51</v>
      </c>
    </row>
    <row r="34" spans="1:34" ht="13.5">
      <c r="A34" s="35" t="s">
        <v>63</v>
      </c>
      <c r="B34" s="35">
        <v>1004022</v>
      </c>
      <c r="C34" s="35"/>
      <c r="D34" s="35">
        <v>2</v>
      </c>
      <c r="E34" s="34" t="s">
        <v>87</v>
      </c>
      <c r="F34" s="25">
        <v>18494885.66</v>
      </c>
      <c r="G34" s="25">
        <v>13991983.39</v>
      </c>
      <c r="H34" s="25">
        <v>5341241.71</v>
      </c>
      <c r="I34" s="25">
        <v>399082.08</v>
      </c>
      <c r="J34" s="25">
        <v>4502902.27</v>
      </c>
      <c r="K34" s="25">
        <v>4502902.27</v>
      </c>
      <c r="L34" s="25">
        <v>16395207.48</v>
      </c>
      <c r="M34" s="25">
        <v>12549909.64</v>
      </c>
      <c r="N34" s="25">
        <v>4959283.25</v>
      </c>
      <c r="O34" s="25">
        <v>344806.61</v>
      </c>
      <c r="P34" s="25">
        <v>3845297.84</v>
      </c>
      <c r="Q34" s="25">
        <v>3845297.84</v>
      </c>
      <c r="R34" s="25">
        <f t="shared" si="2"/>
        <v>88.64724973920168</v>
      </c>
      <c r="S34" s="25">
        <f t="shared" si="3"/>
        <v>89.69357159878676</v>
      </c>
      <c r="T34" s="25">
        <f t="shared" si="4"/>
        <v>92.84888269922538</v>
      </c>
      <c r="U34" s="25">
        <f t="shared" si="5"/>
        <v>86.39992304339998</v>
      </c>
      <c r="V34" s="25">
        <f t="shared" si="6"/>
        <v>85.39598706413854</v>
      </c>
      <c r="W34" s="25">
        <f t="shared" si="7"/>
        <v>85.39598706413854</v>
      </c>
      <c r="X34" s="25">
        <f t="shared" si="8"/>
        <v>76.54620812398527</v>
      </c>
      <c r="Y34" s="25">
        <f t="shared" si="9"/>
        <v>30.24837139785925</v>
      </c>
      <c r="Z34" s="25">
        <f t="shared" si="10"/>
        <v>2.1030939097331873</v>
      </c>
      <c r="AA34" s="25">
        <f t="shared" si="11"/>
        <v>23.453791876014733</v>
      </c>
      <c r="AB34" s="25">
        <f t="shared" si="12"/>
        <v>23.453791876014733</v>
      </c>
      <c r="AC34" s="25">
        <v>80.15</v>
      </c>
      <c r="AD34" s="25">
        <v>105.42</v>
      </c>
      <c r="AE34" s="25">
        <v>98.69</v>
      </c>
      <c r="AF34" s="25">
        <v>74.32</v>
      </c>
      <c r="AG34" s="25">
        <v>44.96</v>
      </c>
      <c r="AH34" s="25">
        <v>44.96</v>
      </c>
    </row>
    <row r="35" spans="1:34" ht="13.5">
      <c r="A35" s="35" t="s">
        <v>63</v>
      </c>
      <c r="B35" s="35">
        <v>1004032</v>
      </c>
      <c r="C35" s="35"/>
      <c r="D35" s="35">
        <v>2</v>
      </c>
      <c r="E35" s="34" t="s">
        <v>88</v>
      </c>
      <c r="F35" s="25">
        <v>12013086.08</v>
      </c>
      <c r="G35" s="25">
        <v>11054813.58</v>
      </c>
      <c r="H35" s="25">
        <v>5225319.36</v>
      </c>
      <c r="I35" s="25">
        <v>75476</v>
      </c>
      <c r="J35" s="25">
        <v>958272.5</v>
      </c>
      <c r="K35" s="25">
        <v>958272.5</v>
      </c>
      <c r="L35" s="25">
        <v>11575442.75</v>
      </c>
      <c r="M35" s="25">
        <v>10623029.26</v>
      </c>
      <c r="N35" s="25">
        <v>5188284.52</v>
      </c>
      <c r="O35" s="25">
        <v>74170.52</v>
      </c>
      <c r="P35" s="25">
        <v>952413.49</v>
      </c>
      <c r="Q35" s="25">
        <v>952413.49</v>
      </c>
      <c r="R35" s="25">
        <f t="shared" si="2"/>
        <v>96.35694502573647</v>
      </c>
      <c r="S35" s="25">
        <f t="shared" si="3"/>
        <v>96.09415105125635</v>
      </c>
      <c r="T35" s="25">
        <f t="shared" si="4"/>
        <v>99.29124255478997</v>
      </c>
      <c r="U35" s="25">
        <f t="shared" si="5"/>
        <v>98.27033759075732</v>
      </c>
      <c r="V35" s="25">
        <f t="shared" si="6"/>
        <v>99.38858623199559</v>
      </c>
      <c r="W35" s="25">
        <f t="shared" si="7"/>
        <v>99.38858623199559</v>
      </c>
      <c r="X35" s="25">
        <f t="shared" si="8"/>
        <v>91.77212042278036</v>
      </c>
      <c r="Y35" s="25">
        <f t="shared" si="9"/>
        <v>44.821477951674886</v>
      </c>
      <c r="Z35" s="25">
        <f t="shared" si="10"/>
        <v>0.6407575209164246</v>
      </c>
      <c r="AA35" s="25">
        <f t="shared" si="11"/>
        <v>8.227879577219626</v>
      </c>
      <c r="AB35" s="25">
        <f t="shared" si="12"/>
        <v>8.227879577219626</v>
      </c>
      <c r="AC35" s="25">
        <v>90.39</v>
      </c>
      <c r="AD35" s="25">
        <v>101.81</v>
      </c>
      <c r="AE35" s="25">
        <v>102.16</v>
      </c>
      <c r="AF35" s="25">
        <v>139.46</v>
      </c>
      <c r="AG35" s="25">
        <v>40.14</v>
      </c>
      <c r="AH35" s="25">
        <v>40.14</v>
      </c>
    </row>
    <row r="36" spans="1:34" ht="13.5">
      <c r="A36" s="35" t="s">
        <v>63</v>
      </c>
      <c r="B36" s="35">
        <v>1004042</v>
      </c>
      <c r="C36" s="35"/>
      <c r="D36" s="35">
        <v>2</v>
      </c>
      <c r="E36" s="34" t="s">
        <v>89</v>
      </c>
      <c r="F36" s="25">
        <v>19460470.94</v>
      </c>
      <c r="G36" s="25">
        <v>16948166.74</v>
      </c>
      <c r="H36" s="25">
        <v>8215489.8</v>
      </c>
      <c r="I36" s="25">
        <v>124679</v>
      </c>
      <c r="J36" s="25">
        <v>2512304.2</v>
      </c>
      <c r="K36" s="25">
        <v>2507304.2</v>
      </c>
      <c r="L36" s="25">
        <v>18285511.59</v>
      </c>
      <c r="M36" s="25">
        <v>16144807.48</v>
      </c>
      <c r="N36" s="25">
        <v>7842663.28</v>
      </c>
      <c r="O36" s="25">
        <v>67858.99</v>
      </c>
      <c r="P36" s="25">
        <v>2140704.11</v>
      </c>
      <c r="Q36" s="25">
        <v>2140704.11</v>
      </c>
      <c r="R36" s="25">
        <f t="shared" si="2"/>
        <v>93.96232828268852</v>
      </c>
      <c r="S36" s="25">
        <f t="shared" si="3"/>
        <v>95.25990467096386</v>
      </c>
      <c r="T36" s="25">
        <f t="shared" si="4"/>
        <v>95.46190757853537</v>
      </c>
      <c r="U36" s="25">
        <f t="shared" si="5"/>
        <v>54.42696043439553</v>
      </c>
      <c r="V36" s="25">
        <f t="shared" si="6"/>
        <v>85.20879398283057</v>
      </c>
      <c r="W36" s="25">
        <f t="shared" si="7"/>
        <v>85.37871511562099</v>
      </c>
      <c r="X36" s="25">
        <f t="shared" si="8"/>
        <v>88.29289462608905</v>
      </c>
      <c r="Y36" s="25">
        <f t="shared" si="9"/>
        <v>42.89004024524534</v>
      </c>
      <c r="Z36" s="25">
        <f t="shared" si="10"/>
        <v>0.3711079652653022</v>
      </c>
      <c r="AA36" s="25">
        <f t="shared" si="11"/>
        <v>11.707105373910952</v>
      </c>
      <c r="AB36" s="25">
        <f t="shared" si="12"/>
        <v>11.707105373910952</v>
      </c>
      <c r="AC36" s="25">
        <v>99.26</v>
      </c>
      <c r="AD36" s="25">
        <v>104.42</v>
      </c>
      <c r="AE36" s="25">
        <v>106.37</v>
      </c>
      <c r="AF36" s="25">
        <v>99.64</v>
      </c>
      <c r="AG36" s="25">
        <v>72.31</v>
      </c>
      <c r="AH36" s="25">
        <v>72.31</v>
      </c>
    </row>
    <row r="37" spans="1:34" ht="13.5">
      <c r="A37" s="35" t="s">
        <v>63</v>
      </c>
      <c r="B37" s="35">
        <v>1004052</v>
      </c>
      <c r="C37" s="35"/>
      <c r="D37" s="35">
        <v>2</v>
      </c>
      <c r="E37" s="34" t="s">
        <v>86</v>
      </c>
      <c r="F37" s="25">
        <v>26179529.88</v>
      </c>
      <c r="G37" s="25">
        <v>23170981.38</v>
      </c>
      <c r="H37" s="25">
        <v>11354877.08</v>
      </c>
      <c r="I37" s="25">
        <v>180892</v>
      </c>
      <c r="J37" s="25">
        <v>3008548.5</v>
      </c>
      <c r="K37" s="25">
        <v>3008548.5</v>
      </c>
      <c r="L37" s="25">
        <v>22802397.75</v>
      </c>
      <c r="M37" s="25">
        <v>20877324.9</v>
      </c>
      <c r="N37" s="25">
        <v>10793719.58</v>
      </c>
      <c r="O37" s="25">
        <v>117443.4</v>
      </c>
      <c r="P37" s="25">
        <v>1925072.85</v>
      </c>
      <c r="Q37" s="25">
        <v>1925072.85</v>
      </c>
      <c r="R37" s="25">
        <f t="shared" si="2"/>
        <v>87.10010399163059</v>
      </c>
      <c r="S37" s="25">
        <f t="shared" si="3"/>
        <v>90.10116817071993</v>
      </c>
      <c r="T37" s="25">
        <f t="shared" si="4"/>
        <v>95.0580046261496</v>
      </c>
      <c r="U37" s="25">
        <f t="shared" si="5"/>
        <v>64.92459589147114</v>
      </c>
      <c r="V37" s="25">
        <f t="shared" si="6"/>
        <v>63.98676471394761</v>
      </c>
      <c r="W37" s="25">
        <f t="shared" si="7"/>
        <v>63.98676471394761</v>
      </c>
      <c r="X37" s="25">
        <f t="shared" si="8"/>
        <v>91.55758586835456</v>
      </c>
      <c r="Y37" s="25">
        <f t="shared" si="9"/>
        <v>47.33589729615167</v>
      </c>
      <c r="Z37" s="25">
        <f t="shared" si="10"/>
        <v>0.5150484667780167</v>
      </c>
      <c r="AA37" s="25">
        <f t="shared" si="11"/>
        <v>8.442414131645434</v>
      </c>
      <c r="AB37" s="25">
        <f t="shared" si="12"/>
        <v>8.442414131645434</v>
      </c>
      <c r="AC37" s="25">
        <v>94.96</v>
      </c>
      <c r="AD37" s="25">
        <v>99.82</v>
      </c>
      <c r="AE37" s="25">
        <v>103.7</v>
      </c>
      <c r="AF37" s="25">
        <v>78.8</v>
      </c>
      <c r="AG37" s="25">
        <v>62.17</v>
      </c>
      <c r="AH37" s="25">
        <v>62.17</v>
      </c>
    </row>
    <row r="38" spans="1:34" ht="13.5">
      <c r="A38" s="35" t="s">
        <v>63</v>
      </c>
      <c r="B38" s="35">
        <v>1004062</v>
      </c>
      <c r="C38" s="35"/>
      <c r="D38" s="35">
        <v>2</v>
      </c>
      <c r="E38" s="34" t="s">
        <v>90</v>
      </c>
      <c r="F38" s="25">
        <v>19085097.04</v>
      </c>
      <c r="G38" s="25">
        <v>17272486.94</v>
      </c>
      <c r="H38" s="25">
        <v>8015583.67</v>
      </c>
      <c r="I38" s="25">
        <v>106012</v>
      </c>
      <c r="J38" s="25">
        <v>1812610.1</v>
      </c>
      <c r="K38" s="25">
        <v>1812610.1</v>
      </c>
      <c r="L38" s="25">
        <v>18110859.3</v>
      </c>
      <c r="M38" s="25">
        <v>16523103.64</v>
      </c>
      <c r="N38" s="25">
        <v>7801696.75</v>
      </c>
      <c r="O38" s="25">
        <v>97518.85</v>
      </c>
      <c r="P38" s="25">
        <v>1587755.66</v>
      </c>
      <c r="Q38" s="25">
        <v>1587755.66</v>
      </c>
      <c r="R38" s="25">
        <f t="shared" si="2"/>
        <v>94.89529585331363</v>
      </c>
      <c r="S38" s="25">
        <f t="shared" si="3"/>
        <v>95.66140473804869</v>
      </c>
      <c r="T38" s="25">
        <f t="shared" si="4"/>
        <v>97.33161141090054</v>
      </c>
      <c r="U38" s="25">
        <f t="shared" si="5"/>
        <v>91.98850130173943</v>
      </c>
      <c r="V38" s="25">
        <f t="shared" si="6"/>
        <v>87.59499133321611</v>
      </c>
      <c r="W38" s="25">
        <f t="shared" si="7"/>
        <v>87.59499133321611</v>
      </c>
      <c r="X38" s="25">
        <f t="shared" si="8"/>
        <v>91.23312906527853</v>
      </c>
      <c r="Y38" s="25">
        <f t="shared" si="9"/>
        <v>43.07745215601117</v>
      </c>
      <c r="Z38" s="25">
        <f t="shared" si="10"/>
        <v>0.5384551245450844</v>
      </c>
      <c r="AA38" s="25">
        <f t="shared" si="11"/>
        <v>8.766870934721467</v>
      </c>
      <c r="AB38" s="25">
        <f t="shared" si="12"/>
        <v>8.766870934721467</v>
      </c>
      <c r="AC38" s="25">
        <v>96.93</v>
      </c>
      <c r="AD38" s="25">
        <v>100.9</v>
      </c>
      <c r="AE38" s="25">
        <v>101.48</v>
      </c>
      <c r="AF38" s="25">
        <v>65.59</v>
      </c>
      <c r="AG38" s="25">
        <v>68.76</v>
      </c>
      <c r="AH38" s="25">
        <v>68.76</v>
      </c>
    </row>
    <row r="39" spans="1:34" ht="13.5">
      <c r="A39" s="35" t="s">
        <v>63</v>
      </c>
      <c r="B39" s="35">
        <v>1004072</v>
      </c>
      <c r="C39" s="35"/>
      <c r="D39" s="35">
        <v>2</v>
      </c>
      <c r="E39" s="34" t="s">
        <v>91</v>
      </c>
      <c r="F39" s="25">
        <v>12434382.23</v>
      </c>
      <c r="G39" s="25">
        <v>11317924.5</v>
      </c>
      <c r="H39" s="25">
        <v>5093489.16</v>
      </c>
      <c r="I39" s="25">
        <v>120000</v>
      </c>
      <c r="J39" s="25">
        <v>1116457.73</v>
      </c>
      <c r="K39" s="25">
        <v>1116457.73</v>
      </c>
      <c r="L39" s="25">
        <v>11644496.91</v>
      </c>
      <c r="M39" s="25">
        <v>10610465.72</v>
      </c>
      <c r="N39" s="25">
        <v>4949818.8</v>
      </c>
      <c r="O39" s="25">
        <v>65726.79</v>
      </c>
      <c r="P39" s="25">
        <v>1034031.19</v>
      </c>
      <c r="Q39" s="25">
        <v>1034031.19</v>
      </c>
      <c r="R39" s="25">
        <f t="shared" si="2"/>
        <v>93.64757086126666</v>
      </c>
      <c r="S39" s="25">
        <f t="shared" si="3"/>
        <v>93.74921806555611</v>
      </c>
      <c r="T39" s="25">
        <f t="shared" si="4"/>
        <v>97.17933315479952</v>
      </c>
      <c r="U39" s="25">
        <f t="shared" si="5"/>
        <v>54.772325</v>
      </c>
      <c r="V39" s="25">
        <f t="shared" si="6"/>
        <v>92.61713741728494</v>
      </c>
      <c r="W39" s="25">
        <f t="shared" si="7"/>
        <v>92.61713741728494</v>
      </c>
      <c r="X39" s="25">
        <f t="shared" si="8"/>
        <v>91.12000116456727</v>
      </c>
      <c r="Y39" s="25">
        <f t="shared" si="9"/>
        <v>42.50779435347886</v>
      </c>
      <c r="Z39" s="25">
        <f t="shared" si="10"/>
        <v>0.564445080865241</v>
      </c>
      <c r="AA39" s="25">
        <f t="shared" si="11"/>
        <v>8.879998835432728</v>
      </c>
      <c r="AB39" s="25">
        <f t="shared" si="12"/>
        <v>8.879998835432728</v>
      </c>
      <c r="AC39" s="25">
        <v>104.24</v>
      </c>
      <c r="AD39" s="25">
        <v>107.56</v>
      </c>
      <c r="AE39" s="25">
        <v>104.51</v>
      </c>
      <c r="AF39" s="25">
        <v>59.81</v>
      </c>
      <c r="AG39" s="25">
        <v>79.18</v>
      </c>
      <c r="AH39" s="25">
        <v>79.18</v>
      </c>
    </row>
    <row r="40" spans="1:34" ht="13.5">
      <c r="A40" s="35" t="s">
        <v>63</v>
      </c>
      <c r="B40" s="35">
        <v>1004082</v>
      </c>
      <c r="C40" s="35"/>
      <c r="D40" s="35">
        <v>2</v>
      </c>
      <c r="E40" s="34" t="s">
        <v>92</v>
      </c>
      <c r="F40" s="25">
        <v>11577185.81</v>
      </c>
      <c r="G40" s="25">
        <v>9337577.97</v>
      </c>
      <c r="H40" s="25">
        <v>4192945.44</v>
      </c>
      <c r="I40" s="25">
        <v>66000</v>
      </c>
      <c r="J40" s="25">
        <v>2239607.84</v>
      </c>
      <c r="K40" s="25">
        <v>2239607.84</v>
      </c>
      <c r="L40" s="25">
        <v>10593082.48</v>
      </c>
      <c r="M40" s="25">
        <v>8774943.56</v>
      </c>
      <c r="N40" s="25">
        <v>4069050.99</v>
      </c>
      <c r="O40" s="25">
        <v>63589.66</v>
      </c>
      <c r="P40" s="25">
        <v>1818138.92</v>
      </c>
      <c r="Q40" s="25">
        <v>1818138.92</v>
      </c>
      <c r="R40" s="25">
        <f t="shared" si="2"/>
        <v>91.4996325864446</v>
      </c>
      <c r="S40" s="25">
        <f t="shared" si="3"/>
        <v>93.97451446394723</v>
      </c>
      <c r="T40" s="25">
        <f t="shared" si="4"/>
        <v>97.04516903992914</v>
      </c>
      <c r="U40" s="25">
        <f t="shared" si="5"/>
        <v>96.3479696969697</v>
      </c>
      <c r="V40" s="25">
        <f t="shared" si="6"/>
        <v>81.18112856757995</v>
      </c>
      <c r="W40" s="25">
        <f t="shared" si="7"/>
        <v>81.18112856757995</v>
      </c>
      <c r="X40" s="25">
        <f t="shared" si="8"/>
        <v>82.83654523192196</v>
      </c>
      <c r="Y40" s="25">
        <f t="shared" si="9"/>
        <v>38.41234123950671</v>
      </c>
      <c r="Z40" s="25">
        <f t="shared" si="10"/>
        <v>0.6002942025615192</v>
      </c>
      <c r="AA40" s="25">
        <f t="shared" si="11"/>
        <v>17.163454768078044</v>
      </c>
      <c r="AB40" s="25">
        <f t="shared" si="12"/>
        <v>17.163454768078044</v>
      </c>
      <c r="AC40" s="25">
        <v>100.07</v>
      </c>
      <c r="AD40" s="25">
        <v>102.68</v>
      </c>
      <c r="AE40" s="25">
        <v>102.18</v>
      </c>
      <c r="AF40" s="25">
        <v>65.11</v>
      </c>
      <c r="AG40" s="25">
        <v>89.16</v>
      </c>
      <c r="AH40" s="25">
        <v>89.16</v>
      </c>
    </row>
    <row r="41" spans="1:34" ht="13.5">
      <c r="A41" s="35" t="s">
        <v>63</v>
      </c>
      <c r="B41" s="35">
        <v>1005011</v>
      </c>
      <c r="C41" s="35"/>
      <c r="D41" s="35">
        <v>1</v>
      </c>
      <c r="E41" s="34" t="s">
        <v>93</v>
      </c>
      <c r="F41" s="25">
        <v>99159584.52</v>
      </c>
      <c r="G41" s="25">
        <v>79646639.52</v>
      </c>
      <c r="H41" s="25">
        <v>38082608.02</v>
      </c>
      <c r="I41" s="25">
        <v>400000</v>
      </c>
      <c r="J41" s="25">
        <v>19512945</v>
      </c>
      <c r="K41" s="25">
        <v>19012945</v>
      </c>
      <c r="L41" s="25">
        <v>96450792.31</v>
      </c>
      <c r="M41" s="25">
        <v>78054538.51</v>
      </c>
      <c r="N41" s="25">
        <v>37950031</v>
      </c>
      <c r="O41" s="25">
        <v>390875.46</v>
      </c>
      <c r="P41" s="25">
        <v>18396253.8</v>
      </c>
      <c r="Q41" s="25">
        <v>18396253.8</v>
      </c>
      <c r="R41" s="25">
        <f t="shared" si="2"/>
        <v>97.26824973792256</v>
      </c>
      <c r="S41" s="25">
        <f t="shared" si="3"/>
        <v>98.00104433834876</v>
      </c>
      <c r="T41" s="25">
        <f t="shared" si="4"/>
        <v>99.65186990363061</v>
      </c>
      <c r="U41" s="25">
        <f t="shared" si="5"/>
        <v>97.71886500000001</v>
      </c>
      <c r="V41" s="25">
        <f t="shared" si="6"/>
        <v>94.27717753522086</v>
      </c>
      <c r="W41" s="25">
        <f t="shared" si="7"/>
        <v>96.75646671254769</v>
      </c>
      <c r="X41" s="25">
        <f t="shared" si="8"/>
        <v>80.92679867172778</v>
      </c>
      <c r="Y41" s="25">
        <f t="shared" si="9"/>
        <v>39.346520739846056</v>
      </c>
      <c r="Z41" s="25">
        <f t="shared" si="10"/>
        <v>0.4052589415167242</v>
      </c>
      <c r="AA41" s="25">
        <f t="shared" si="11"/>
        <v>19.073201328272223</v>
      </c>
      <c r="AB41" s="25">
        <f t="shared" si="12"/>
        <v>19.073201328272223</v>
      </c>
      <c r="AC41" s="25">
        <v>116.85</v>
      </c>
      <c r="AD41" s="25">
        <v>104.53</v>
      </c>
      <c r="AE41" s="25">
        <v>104.58</v>
      </c>
      <c r="AF41" s="25">
        <v>61.83</v>
      </c>
      <c r="AG41" s="25">
        <v>233.71</v>
      </c>
      <c r="AH41" s="25">
        <v>233.71</v>
      </c>
    </row>
    <row r="42" spans="1:34" ht="13.5">
      <c r="A42" s="35" t="s">
        <v>63</v>
      </c>
      <c r="B42" s="35">
        <v>1005022</v>
      </c>
      <c r="C42" s="35"/>
      <c r="D42" s="35">
        <v>2</v>
      </c>
      <c r="E42" s="34" t="s">
        <v>94</v>
      </c>
      <c r="F42" s="25">
        <v>19210744.99</v>
      </c>
      <c r="G42" s="25">
        <v>17658693.45</v>
      </c>
      <c r="H42" s="25">
        <v>7653528.94</v>
      </c>
      <c r="I42" s="25">
        <v>107200</v>
      </c>
      <c r="J42" s="25">
        <v>1552051.54</v>
      </c>
      <c r="K42" s="25">
        <v>1552051.54</v>
      </c>
      <c r="L42" s="25">
        <v>18814859.67</v>
      </c>
      <c r="M42" s="25">
        <v>17341052.56</v>
      </c>
      <c r="N42" s="25">
        <v>7520219.83</v>
      </c>
      <c r="O42" s="25">
        <v>100004.81</v>
      </c>
      <c r="P42" s="25">
        <v>1473807.11</v>
      </c>
      <c r="Q42" s="25">
        <v>1473807.11</v>
      </c>
      <c r="R42" s="25">
        <f t="shared" si="2"/>
        <v>97.93925055896545</v>
      </c>
      <c r="S42" s="25">
        <f t="shared" si="3"/>
        <v>98.20122088364357</v>
      </c>
      <c r="T42" s="25">
        <f t="shared" si="4"/>
        <v>98.25820074575951</v>
      </c>
      <c r="U42" s="25">
        <f t="shared" si="5"/>
        <v>93.28806902985075</v>
      </c>
      <c r="V42" s="25">
        <f t="shared" si="6"/>
        <v>94.9586448656209</v>
      </c>
      <c r="W42" s="25">
        <f t="shared" si="7"/>
        <v>94.9586448656209</v>
      </c>
      <c r="X42" s="25">
        <f t="shared" si="8"/>
        <v>92.1667919088976</v>
      </c>
      <c r="Y42" s="25">
        <f t="shared" si="9"/>
        <v>39.96957703591525</v>
      </c>
      <c r="Z42" s="25">
        <f t="shared" si="10"/>
        <v>0.5315203607893824</v>
      </c>
      <c r="AA42" s="25">
        <f t="shared" si="11"/>
        <v>7.833208091102388</v>
      </c>
      <c r="AB42" s="25">
        <f t="shared" si="12"/>
        <v>7.833208091102388</v>
      </c>
      <c r="AC42" s="25">
        <v>113.25</v>
      </c>
      <c r="AD42" s="25">
        <v>112.44</v>
      </c>
      <c r="AE42" s="25">
        <v>102.43</v>
      </c>
      <c r="AF42" s="25">
        <v>88.11</v>
      </c>
      <c r="AG42" s="25">
        <v>123.77</v>
      </c>
      <c r="AH42" s="25">
        <v>123.77</v>
      </c>
    </row>
    <row r="43" spans="1:34" ht="13.5">
      <c r="A43" s="35" t="s">
        <v>63</v>
      </c>
      <c r="B43" s="35">
        <v>1005032</v>
      </c>
      <c r="C43" s="35"/>
      <c r="D43" s="35">
        <v>2</v>
      </c>
      <c r="E43" s="34" t="s">
        <v>95</v>
      </c>
      <c r="F43" s="25">
        <v>8416260.15</v>
      </c>
      <c r="G43" s="25">
        <v>7623492.41</v>
      </c>
      <c r="H43" s="25">
        <v>3571748.38</v>
      </c>
      <c r="I43" s="25">
        <v>13000</v>
      </c>
      <c r="J43" s="25">
        <v>792767.74</v>
      </c>
      <c r="K43" s="25">
        <v>792767.74</v>
      </c>
      <c r="L43" s="25">
        <v>7938541.69</v>
      </c>
      <c r="M43" s="25">
        <v>7225951.82</v>
      </c>
      <c r="N43" s="25">
        <v>3475856.43</v>
      </c>
      <c r="O43" s="25">
        <v>10883.09</v>
      </c>
      <c r="P43" s="25">
        <v>712589.87</v>
      </c>
      <c r="Q43" s="25">
        <v>712589.87</v>
      </c>
      <c r="R43" s="25">
        <f t="shared" si="2"/>
        <v>94.32386295711166</v>
      </c>
      <c r="S43" s="25">
        <f t="shared" si="3"/>
        <v>94.78532188897398</v>
      </c>
      <c r="T43" s="25">
        <f t="shared" si="4"/>
        <v>97.31526580828184</v>
      </c>
      <c r="U43" s="25">
        <f t="shared" si="5"/>
        <v>83.71607692307693</v>
      </c>
      <c r="V43" s="25">
        <f t="shared" si="6"/>
        <v>89.886335435395</v>
      </c>
      <c r="W43" s="25">
        <f t="shared" si="7"/>
        <v>89.886335435395</v>
      </c>
      <c r="X43" s="25">
        <f t="shared" si="8"/>
        <v>91.02366784950398</v>
      </c>
      <c r="Y43" s="25">
        <f t="shared" si="9"/>
        <v>43.7845710929308</v>
      </c>
      <c r="Z43" s="25">
        <f t="shared" si="10"/>
        <v>0.13709180382222064</v>
      </c>
      <c r="AA43" s="25">
        <f t="shared" si="11"/>
        <v>8.976332150496019</v>
      </c>
      <c r="AB43" s="25">
        <f t="shared" si="12"/>
        <v>8.976332150496019</v>
      </c>
      <c r="AC43" s="25">
        <v>90.88</v>
      </c>
      <c r="AD43" s="25">
        <v>95.21</v>
      </c>
      <c r="AE43" s="25">
        <v>100.49</v>
      </c>
      <c r="AF43" s="25">
        <v>36.29</v>
      </c>
      <c r="AG43" s="25">
        <v>62.21</v>
      </c>
      <c r="AH43" s="25">
        <v>62.21</v>
      </c>
    </row>
    <row r="44" spans="1:34" ht="13.5">
      <c r="A44" s="35" t="s">
        <v>63</v>
      </c>
      <c r="B44" s="35">
        <v>1005042</v>
      </c>
      <c r="C44" s="35"/>
      <c r="D44" s="35">
        <v>2</v>
      </c>
      <c r="E44" s="34" t="s">
        <v>96</v>
      </c>
      <c r="F44" s="25">
        <v>16727138.14</v>
      </c>
      <c r="G44" s="25">
        <v>12623839.28</v>
      </c>
      <c r="H44" s="25">
        <v>5585792.16</v>
      </c>
      <c r="I44" s="25">
        <v>83500</v>
      </c>
      <c r="J44" s="25">
        <v>4103298.86</v>
      </c>
      <c r="K44" s="25">
        <v>4103298.86</v>
      </c>
      <c r="L44" s="25">
        <v>15033696.46</v>
      </c>
      <c r="M44" s="25">
        <v>11427625.04</v>
      </c>
      <c r="N44" s="25">
        <v>5301770.12</v>
      </c>
      <c r="O44" s="25">
        <v>14166.12</v>
      </c>
      <c r="P44" s="25">
        <v>3606071.42</v>
      </c>
      <c r="Q44" s="25">
        <v>3606071.42</v>
      </c>
      <c r="R44" s="25">
        <f t="shared" si="2"/>
        <v>89.8760824127444</v>
      </c>
      <c r="S44" s="25">
        <f t="shared" si="3"/>
        <v>90.52416453134691</v>
      </c>
      <c r="T44" s="25">
        <f t="shared" si="4"/>
        <v>94.91527733462965</v>
      </c>
      <c r="U44" s="25">
        <f t="shared" si="5"/>
        <v>16.965413173652696</v>
      </c>
      <c r="V44" s="25">
        <f t="shared" si="6"/>
        <v>87.88225140393503</v>
      </c>
      <c r="W44" s="25">
        <f t="shared" si="7"/>
        <v>87.88225140393503</v>
      </c>
      <c r="X44" s="25">
        <f t="shared" si="8"/>
        <v>76.01340808233931</v>
      </c>
      <c r="Y44" s="25">
        <f t="shared" si="9"/>
        <v>35.265911707785</v>
      </c>
      <c r="Z44" s="25">
        <f t="shared" si="10"/>
        <v>0.09422912081331195</v>
      </c>
      <c r="AA44" s="25">
        <f t="shared" si="11"/>
        <v>23.98659191766068</v>
      </c>
      <c r="AB44" s="25">
        <f t="shared" si="12"/>
        <v>23.98659191766068</v>
      </c>
      <c r="AC44" s="25">
        <v>118.46</v>
      </c>
      <c r="AD44" s="25">
        <v>105.13</v>
      </c>
      <c r="AE44" s="25">
        <v>104.94</v>
      </c>
      <c r="AF44" s="25">
        <v>29.05</v>
      </c>
      <c r="AG44" s="25">
        <v>197.96</v>
      </c>
      <c r="AH44" s="25">
        <v>197.96</v>
      </c>
    </row>
    <row r="45" spans="1:34" ht="13.5">
      <c r="A45" s="35" t="s">
        <v>63</v>
      </c>
      <c r="B45" s="35">
        <v>1005052</v>
      </c>
      <c r="C45" s="35"/>
      <c r="D45" s="35">
        <v>2</v>
      </c>
      <c r="E45" s="34" t="s">
        <v>97</v>
      </c>
      <c r="F45" s="25">
        <v>11008192.24</v>
      </c>
      <c r="G45" s="25">
        <v>10052068.98</v>
      </c>
      <c r="H45" s="25">
        <v>4774363.24</v>
      </c>
      <c r="I45" s="25">
        <v>32000</v>
      </c>
      <c r="J45" s="25">
        <v>956123.26</v>
      </c>
      <c r="K45" s="25">
        <v>956123.26</v>
      </c>
      <c r="L45" s="25">
        <v>10054730.24</v>
      </c>
      <c r="M45" s="25">
        <v>9257966.89</v>
      </c>
      <c r="N45" s="25">
        <v>4546617.48</v>
      </c>
      <c r="O45" s="25">
        <v>28151.63</v>
      </c>
      <c r="P45" s="25">
        <v>796763.35</v>
      </c>
      <c r="Q45" s="25">
        <v>796763.35</v>
      </c>
      <c r="R45" s="25">
        <f t="shared" si="2"/>
        <v>91.3386141955675</v>
      </c>
      <c r="S45" s="25">
        <f t="shared" si="3"/>
        <v>92.10011300579038</v>
      </c>
      <c r="T45" s="25">
        <f t="shared" si="4"/>
        <v>95.2298191706084</v>
      </c>
      <c r="U45" s="25">
        <f t="shared" si="5"/>
        <v>87.97384375</v>
      </c>
      <c r="V45" s="25">
        <f t="shared" si="6"/>
        <v>83.33270231287962</v>
      </c>
      <c r="W45" s="25">
        <f t="shared" si="7"/>
        <v>83.33270231287962</v>
      </c>
      <c r="X45" s="25">
        <f t="shared" si="8"/>
        <v>92.07573618603617</v>
      </c>
      <c r="Y45" s="25">
        <f t="shared" si="9"/>
        <v>45.218691814450914</v>
      </c>
      <c r="Z45" s="25">
        <f t="shared" si="10"/>
        <v>0.27998394117036</v>
      </c>
      <c r="AA45" s="25">
        <f t="shared" si="11"/>
        <v>7.924263813963845</v>
      </c>
      <c r="AB45" s="25">
        <f t="shared" si="12"/>
        <v>7.924263813963845</v>
      </c>
      <c r="AC45" s="25">
        <v>93.39</v>
      </c>
      <c r="AD45" s="25">
        <v>109.07</v>
      </c>
      <c r="AE45" s="25">
        <v>100.89</v>
      </c>
      <c r="AF45" s="25">
        <v>51.04</v>
      </c>
      <c r="AG45" s="25">
        <v>34.97</v>
      </c>
      <c r="AH45" s="25">
        <v>34.97</v>
      </c>
    </row>
    <row r="46" spans="1:34" ht="13.5">
      <c r="A46" s="35" t="s">
        <v>63</v>
      </c>
      <c r="B46" s="35">
        <v>1005062</v>
      </c>
      <c r="C46" s="35"/>
      <c r="D46" s="35">
        <v>2</v>
      </c>
      <c r="E46" s="34" t="s">
        <v>98</v>
      </c>
      <c r="F46" s="25">
        <v>15366096.74</v>
      </c>
      <c r="G46" s="25">
        <v>10986056.74</v>
      </c>
      <c r="H46" s="25">
        <v>4505891.4</v>
      </c>
      <c r="I46" s="25">
        <v>107000</v>
      </c>
      <c r="J46" s="25">
        <v>4380040</v>
      </c>
      <c r="K46" s="25">
        <v>4380040</v>
      </c>
      <c r="L46" s="25">
        <v>14688941.53</v>
      </c>
      <c r="M46" s="25">
        <v>10314523.92</v>
      </c>
      <c r="N46" s="25">
        <v>4314996.04</v>
      </c>
      <c r="O46" s="25">
        <v>89560.16</v>
      </c>
      <c r="P46" s="25">
        <v>4374417.61</v>
      </c>
      <c r="Q46" s="25">
        <v>4374417.61</v>
      </c>
      <c r="R46" s="25">
        <f t="shared" si="2"/>
        <v>95.59318660127086</v>
      </c>
      <c r="S46" s="25">
        <f t="shared" si="3"/>
        <v>93.887408049196</v>
      </c>
      <c r="T46" s="25">
        <f t="shared" si="4"/>
        <v>95.76342740972407</v>
      </c>
      <c r="U46" s="25">
        <f t="shared" si="5"/>
        <v>83.70108411214954</v>
      </c>
      <c r="V46" s="25">
        <f t="shared" si="6"/>
        <v>99.87163610377988</v>
      </c>
      <c r="W46" s="25">
        <f t="shared" si="7"/>
        <v>99.87163610377988</v>
      </c>
      <c r="X46" s="25">
        <f t="shared" si="8"/>
        <v>70.21965400933827</v>
      </c>
      <c r="Y46" s="25">
        <f t="shared" si="9"/>
        <v>29.375813302730197</v>
      </c>
      <c r="Z46" s="25">
        <f t="shared" si="10"/>
        <v>0.6097114609455458</v>
      </c>
      <c r="AA46" s="25">
        <f t="shared" si="11"/>
        <v>29.78034599066173</v>
      </c>
      <c r="AB46" s="25">
        <f t="shared" si="12"/>
        <v>29.78034599066173</v>
      </c>
      <c r="AC46" s="25">
        <v>94.31</v>
      </c>
      <c r="AD46" s="25">
        <v>95.6</v>
      </c>
      <c r="AE46" s="25">
        <v>102.94</v>
      </c>
      <c r="AF46" s="25">
        <v>111.52</v>
      </c>
      <c r="AG46" s="25">
        <v>91.39</v>
      </c>
      <c r="AH46" s="25">
        <v>91.39</v>
      </c>
    </row>
    <row r="47" spans="1:34" ht="13.5">
      <c r="A47" s="35" t="s">
        <v>63</v>
      </c>
      <c r="B47" s="35">
        <v>1005072</v>
      </c>
      <c r="C47" s="35"/>
      <c r="D47" s="35">
        <v>2</v>
      </c>
      <c r="E47" s="34" t="s">
        <v>93</v>
      </c>
      <c r="F47" s="25">
        <v>27675974.41</v>
      </c>
      <c r="G47" s="25">
        <v>23063226.7</v>
      </c>
      <c r="H47" s="25">
        <v>6841242.86</v>
      </c>
      <c r="I47" s="25">
        <v>41466</v>
      </c>
      <c r="J47" s="25">
        <v>4612747.71</v>
      </c>
      <c r="K47" s="25">
        <v>4612747.71</v>
      </c>
      <c r="L47" s="25">
        <v>25036999.65</v>
      </c>
      <c r="M47" s="25">
        <v>21275524.52</v>
      </c>
      <c r="N47" s="25">
        <v>6625861.95</v>
      </c>
      <c r="O47" s="25">
        <v>35697.43</v>
      </c>
      <c r="P47" s="25">
        <v>3761475.13</v>
      </c>
      <c r="Q47" s="25">
        <v>3761475.13</v>
      </c>
      <c r="R47" s="25">
        <f t="shared" si="2"/>
        <v>90.46474490507379</v>
      </c>
      <c r="S47" s="25">
        <f t="shared" si="3"/>
        <v>92.24869007596409</v>
      </c>
      <c r="T47" s="25">
        <f t="shared" si="4"/>
        <v>96.85172834223867</v>
      </c>
      <c r="U47" s="25">
        <f t="shared" si="5"/>
        <v>86.08843389765109</v>
      </c>
      <c r="V47" s="25">
        <f t="shared" si="6"/>
        <v>81.54521700472537</v>
      </c>
      <c r="W47" s="25">
        <f t="shared" si="7"/>
        <v>81.54521700472537</v>
      </c>
      <c r="X47" s="25">
        <f t="shared" si="8"/>
        <v>84.97633429491222</v>
      </c>
      <c r="Y47" s="25">
        <f t="shared" si="9"/>
        <v>26.464281034568778</v>
      </c>
      <c r="Z47" s="25">
        <f t="shared" si="10"/>
        <v>0.1425787055119442</v>
      </c>
      <c r="AA47" s="25">
        <f t="shared" si="11"/>
        <v>15.02366570508779</v>
      </c>
      <c r="AB47" s="25">
        <f t="shared" si="12"/>
        <v>15.02366570508779</v>
      </c>
      <c r="AC47" s="25">
        <v>115.06</v>
      </c>
      <c r="AD47" s="25">
        <v>118.1</v>
      </c>
      <c r="AE47" s="25">
        <v>104.36</v>
      </c>
      <c r="AF47" s="25">
        <v>96.96</v>
      </c>
      <c r="AG47" s="25">
        <v>100.41</v>
      </c>
      <c r="AH47" s="25">
        <v>100.41</v>
      </c>
    </row>
    <row r="48" spans="1:34" ht="13.5">
      <c r="A48" s="35" t="s">
        <v>63</v>
      </c>
      <c r="B48" s="35">
        <v>1005082</v>
      </c>
      <c r="C48" s="35"/>
      <c r="D48" s="35">
        <v>2</v>
      </c>
      <c r="E48" s="34" t="s">
        <v>99</v>
      </c>
      <c r="F48" s="25">
        <v>20217073.29</v>
      </c>
      <c r="G48" s="25">
        <v>16700039.29</v>
      </c>
      <c r="H48" s="25">
        <v>7898601.08</v>
      </c>
      <c r="I48" s="25">
        <v>55000</v>
      </c>
      <c r="J48" s="25">
        <v>3517034</v>
      </c>
      <c r="K48" s="25">
        <v>3517034</v>
      </c>
      <c r="L48" s="25">
        <v>18422453.58</v>
      </c>
      <c r="M48" s="25">
        <v>15692029.71</v>
      </c>
      <c r="N48" s="25">
        <v>7672108.64</v>
      </c>
      <c r="O48" s="25">
        <v>26965.13</v>
      </c>
      <c r="P48" s="25">
        <v>2730423.87</v>
      </c>
      <c r="Q48" s="25">
        <v>2730423.87</v>
      </c>
      <c r="R48" s="25">
        <f t="shared" si="2"/>
        <v>91.12324675160734</v>
      </c>
      <c r="S48" s="25">
        <f t="shared" si="3"/>
        <v>93.96402869181514</v>
      </c>
      <c r="T48" s="25">
        <f t="shared" si="4"/>
        <v>97.13249931594216</v>
      </c>
      <c r="U48" s="25">
        <f t="shared" si="5"/>
        <v>49.02750909090909</v>
      </c>
      <c r="V48" s="25">
        <f t="shared" si="6"/>
        <v>77.6342756424874</v>
      </c>
      <c r="W48" s="25">
        <f t="shared" si="7"/>
        <v>77.6342756424874</v>
      </c>
      <c r="X48" s="25">
        <f t="shared" si="8"/>
        <v>85.17882616371887</v>
      </c>
      <c r="Y48" s="25">
        <f t="shared" si="9"/>
        <v>41.64542256374083</v>
      </c>
      <c r="Z48" s="25">
        <f t="shared" si="10"/>
        <v>0.14637100255350463</v>
      </c>
      <c r="AA48" s="25">
        <f t="shared" si="11"/>
        <v>14.821173836281151</v>
      </c>
      <c r="AB48" s="25">
        <f t="shared" si="12"/>
        <v>14.821173836281151</v>
      </c>
      <c r="AC48" s="25">
        <v>110.45</v>
      </c>
      <c r="AD48" s="25">
        <v>100.8</v>
      </c>
      <c r="AE48" s="25">
        <v>103.35</v>
      </c>
      <c r="AF48" s="25">
        <v>34.06</v>
      </c>
      <c r="AG48" s="25">
        <v>245.44</v>
      </c>
      <c r="AH48" s="25">
        <v>245.44</v>
      </c>
    </row>
    <row r="49" spans="1:34" ht="13.5">
      <c r="A49" s="35" t="s">
        <v>63</v>
      </c>
      <c r="B49" s="35">
        <v>1005092</v>
      </c>
      <c r="C49" s="35"/>
      <c r="D49" s="35">
        <v>2</v>
      </c>
      <c r="E49" s="34" t="s">
        <v>100</v>
      </c>
      <c r="F49" s="25">
        <v>25608108.06</v>
      </c>
      <c r="G49" s="25">
        <v>23839007.53</v>
      </c>
      <c r="H49" s="25">
        <v>12571992.73</v>
      </c>
      <c r="I49" s="25">
        <v>164626.37</v>
      </c>
      <c r="J49" s="25">
        <v>1769100.53</v>
      </c>
      <c r="K49" s="25">
        <v>1769100.53</v>
      </c>
      <c r="L49" s="25">
        <v>24338579.46</v>
      </c>
      <c r="M49" s="25">
        <v>22723452.85</v>
      </c>
      <c r="N49" s="25">
        <v>12402406.47</v>
      </c>
      <c r="O49" s="25">
        <v>69486.96</v>
      </c>
      <c r="P49" s="25">
        <v>1615126.61</v>
      </c>
      <c r="Q49" s="25">
        <v>1615126.61</v>
      </c>
      <c r="R49" s="25">
        <f t="shared" si="2"/>
        <v>95.04247405928824</v>
      </c>
      <c r="S49" s="25">
        <f t="shared" si="3"/>
        <v>95.32046508817056</v>
      </c>
      <c r="T49" s="25">
        <f t="shared" si="4"/>
        <v>98.65107892088322</v>
      </c>
      <c r="U49" s="25">
        <f t="shared" si="5"/>
        <v>42.20888791996082</v>
      </c>
      <c r="V49" s="25">
        <f t="shared" si="6"/>
        <v>91.29648556489892</v>
      </c>
      <c r="W49" s="25">
        <f t="shared" si="7"/>
        <v>91.29648556489892</v>
      </c>
      <c r="X49" s="25">
        <f t="shared" si="8"/>
        <v>93.36392408334912</v>
      </c>
      <c r="Y49" s="25">
        <f t="shared" si="9"/>
        <v>50.95780750221319</v>
      </c>
      <c r="Z49" s="25">
        <f t="shared" si="10"/>
        <v>0.2855012968780718</v>
      </c>
      <c r="AA49" s="25">
        <f t="shared" si="11"/>
        <v>6.636075916650889</v>
      </c>
      <c r="AB49" s="25">
        <f t="shared" si="12"/>
        <v>6.636075916650889</v>
      </c>
      <c r="AC49" s="25">
        <v>95.9</v>
      </c>
      <c r="AD49" s="25">
        <v>104.04</v>
      </c>
      <c r="AE49" s="25">
        <v>106.08</v>
      </c>
      <c r="AF49" s="25">
        <v>59.12</v>
      </c>
      <c r="AG49" s="25">
        <v>45.62</v>
      </c>
      <c r="AH49" s="25">
        <v>45.62</v>
      </c>
    </row>
    <row r="50" spans="1:34" ht="13.5">
      <c r="A50" s="35" t="s">
        <v>63</v>
      </c>
      <c r="B50" s="35">
        <v>1005102</v>
      </c>
      <c r="C50" s="35"/>
      <c r="D50" s="35">
        <v>2</v>
      </c>
      <c r="E50" s="34" t="s">
        <v>101</v>
      </c>
      <c r="F50" s="25">
        <v>25132502.49</v>
      </c>
      <c r="G50" s="25">
        <v>14926582.49</v>
      </c>
      <c r="H50" s="25">
        <v>7444001.07</v>
      </c>
      <c r="I50" s="25">
        <v>140000</v>
      </c>
      <c r="J50" s="25">
        <v>10205920</v>
      </c>
      <c r="K50" s="25">
        <v>10205920</v>
      </c>
      <c r="L50" s="25">
        <v>23812394.68</v>
      </c>
      <c r="M50" s="25">
        <v>14446779</v>
      </c>
      <c r="N50" s="25">
        <v>7328386.53</v>
      </c>
      <c r="O50" s="25">
        <v>137312.25</v>
      </c>
      <c r="P50" s="25">
        <v>9365615.68</v>
      </c>
      <c r="Q50" s="25">
        <v>9365615.68</v>
      </c>
      <c r="R50" s="25">
        <f t="shared" si="2"/>
        <v>94.74740802064872</v>
      </c>
      <c r="S50" s="25">
        <f t="shared" si="3"/>
        <v>96.78557707150017</v>
      </c>
      <c r="T50" s="25">
        <f t="shared" si="4"/>
        <v>98.44687636510508</v>
      </c>
      <c r="U50" s="25">
        <f t="shared" si="5"/>
        <v>98.08017857142856</v>
      </c>
      <c r="V50" s="25">
        <f t="shared" si="6"/>
        <v>91.76650101117782</v>
      </c>
      <c r="W50" s="25">
        <f t="shared" si="7"/>
        <v>91.76650101117782</v>
      </c>
      <c r="X50" s="25">
        <f t="shared" si="8"/>
        <v>60.669156521808496</v>
      </c>
      <c r="Y50" s="25">
        <f t="shared" si="9"/>
        <v>30.77551262055598</v>
      </c>
      <c r="Z50" s="25">
        <f t="shared" si="10"/>
        <v>0.5766419205008741</v>
      </c>
      <c r="AA50" s="25">
        <f t="shared" si="11"/>
        <v>39.330843478191504</v>
      </c>
      <c r="AB50" s="25">
        <f t="shared" si="12"/>
        <v>39.330843478191504</v>
      </c>
      <c r="AC50" s="25">
        <v>137.94</v>
      </c>
      <c r="AD50" s="25">
        <v>94.1</v>
      </c>
      <c r="AE50" s="25">
        <v>103.83</v>
      </c>
      <c r="AF50" s="25">
        <v>209.49</v>
      </c>
      <c r="AG50" s="25">
        <v>490.29</v>
      </c>
      <c r="AH50" s="25">
        <v>490.29</v>
      </c>
    </row>
    <row r="51" spans="1:34" ht="13.5">
      <c r="A51" s="35" t="s">
        <v>63</v>
      </c>
      <c r="B51" s="35">
        <v>1006022</v>
      </c>
      <c r="C51" s="35"/>
      <c r="D51" s="35">
        <v>2</v>
      </c>
      <c r="E51" s="34" t="s">
        <v>102</v>
      </c>
      <c r="F51" s="25">
        <v>38848985.03</v>
      </c>
      <c r="G51" s="25">
        <v>31040128.03</v>
      </c>
      <c r="H51" s="25">
        <v>14954724.5</v>
      </c>
      <c r="I51" s="25">
        <v>237000</v>
      </c>
      <c r="J51" s="25">
        <v>7808857</v>
      </c>
      <c r="K51" s="25">
        <v>7808857</v>
      </c>
      <c r="L51" s="25">
        <v>36213998.48</v>
      </c>
      <c r="M51" s="25">
        <v>29823002.55</v>
      </c>
      <c r="N51" s="25">
        <v>14774469.44</v>
      </c>
      <c r="O51" s="25">
        <v>158731.01</v>
      </c>
      <c r="P51" s="25">
        <v>6390995.93</v>
      </c>
      <c r="Q51" s="25">
        <v>6390995.93</v>
      </c>
      <c r="R51" s="25">
        <f t="shared" si="2"/>
        <v>93.21736063898398</v>
      </c>
      <c r="S51" s="25">
        <f t="shared" si="3"/>
        <v>96.07886449816296</v>
      </c>
      <c r="T51" s="25">
        <f t="shared" si="4"/>
        <v>98.79466144628742</v>
      </c>
      <c r="U51" s="25">
        <f t="shared" si="5"/>
        <v>66.97510970464135</v>
      </c>
      <c r="V51" s="25">
        <f t="shared" si="6"/>
        <v>81.84291158104188</v>
      </c>
      <c r="W51" s="25">
        <f t="shared" si="7"/>
        <v>81.84291158104188</v>
      </c>
      <c r="X51" s="25">
        <f t="shared" si="8"/>
        <v>82.35213950889856</v>
      </c>
      <c r="Y51" s="25">
        <f t="shared" si="9"/>
        <v>40.79767509837263</v>
      </c>
      <c r="Z51" s="25">
        <f t="shared" si="10"/>
        <v>0.4383139577576964</v>
      </c>
      <c r="AA51" s="25">
        <f t="shared" si="11"/>
        <v>17.647860491101454</v>
      </c>
      <c r="AB51" s="25">
        <f t="shared" si="12"/>
        <v>17.647860491101454</v>
      </c>
      <c r="AC51" s="25">
        <v>93.48</v>
      </c>
      <c r="AD51" s="25">
        <v>102.89</v>
      </c>
      <c r="AE51" s="25">
        <v>109.44</v>
      </c>
      <c r="AF51" s="25">
        <v>76.45</v>
      </c>
      <c r="AG51" s="25">
        <v>65.53</v>
      </c>
      <c r="AH51" s="25">
        <v>65.53</v>
      </c>
    </row>
    <row r="52" spans="1:34" ht="13.5">
      <c r="A52" s="35" t="s">
        <v>63</v>
      </c>
      <c r="B52" s="35">
        <v>1006032</v>
      </c>
      <c r="C52" s="35"/>
      <c r="D52" s="35">
        <v>2</v>
      </c>
      <c r="E52" s="34" t="s">
        <v>103</v>
      </c>
      <c r="F52" s="25">
        <v>24653239.53</v>
      </c>
      <c r="G52" s="25">
        <v>17866650.53</v>
      </c>
      <c r="H52" s="25">
        <v>8365342.19</v>
      </c>
      <c r="I52" s="25">
        <v>165800</v>
      </c>
      <c r="J52" s="25">
        <v>6786589</v>
      </c>
      <c r="K52" s="25">
        <v>6786589</v>
      </c>
      <c r="L52" s="25">
        <v>23131581.19</v>
      </c>
      <c r="M52" s="25">
        <v>16881529.14</v>
      </c>
      <c r="N52" s="25">
        <v>8139876.79</v>
      </c>
      <c r="O52" s="25">
        <v>124931.69</v>
      </c>
      <c r="P52" s="25">
        <v>6250052.05</v>
      </c>
      <c r="Q52" s="25">
        <v>6250052.05</v>
      </c>
      <c r="R52" s="25">
        <f t="shared" si="2"/>
        <v>93.82775501715169</v>
      </c>
      <c r="S52" s="25">
        <f t="shared" si="3"/>
        <v>94.48625589700835</v>
      </c>
      <c r="T52" s="25">
        <f t="shared" si="4"/>
        <v>97.30476775630859</v>
      </c>
      <c r="U52" s="25">
        <f t="shared" si="5"/>
        <v>75.35083835946924</v>
      </c>
      <c r="V52" s="25">
        <f t="shared" si="6"/>
        <v>92.09415878875234</v>
      </c>
      <c r="W52" s="25">
        <f t="shared" si="7"/>
        <v>92.09415878875234</v>
      </c>
      <c r="X52" s="25">
        <f t="shared" si="8"/>
        <v>72.98043744323904</v>
      </c>
      <c r="Y52" s="25">
        <f t="shared" si="9"/>
        <v>35.189452563316095</v>
      </c>
      <c r="Z52" s="25">
        <f t="shared" si="10"/>
        <v>0.5400914402427843</v>
      </c>
      <c r="AA52" s="25">
        <f t="shared" si="11"/>
        <v>27.019562556760953</v>
      </c>
      <c r="AB52" s="25">
        <f t="shared" si="12"/>
        <v>27.019562556760953</v>
      </c>
      <c r="AC52" s="25">
        <v>132.2</v>
      </c>
      <c r="AD52" s="25">
        <v>107.95</v>
      </c>
      <c r="AE52" s="25">
        <v>104.81</v>
      </c>
      <c r="AF52" s="25">
        <v>106.85</v>
      </c>
      <c r="AG52" s="25">
        <v>336.33</v>
      </c>
      <c r="AH52" s="25">
        <v>336.33</v>
      </c>
    </row>
    <row r="53" spans="1:34" ht="13.5">
      <c r="A53" s="35" t="s">
        <v>63</v>
      </c>
      <c r="B53" s="35">
        <v>1006073</v>
      </c>
      <c r="C53" s="35"/>
      <c r="D53" s="35">
        <v>3</v>
      </c>
      <c r="E53" s="34" t="s">
        <v>104</v>
      </c>
      <c r="F53" s="25">
        <v>77276610.63</v>
      </c>
      <c r="G53" s="25">
        <v>56587246.43</v>
      </c>
      <c r="H53" s="25">
        <v>26665909.94</v>
      </c>
      <c r="I53" s="25">
        <v>651253.09</v>
      </c>
      <c r="J53" s="25">
        <v>20689364.2</v>
      </c>
      <c r="K53" s="25">
        <v>20639364.2</v>
      </c>
      <c r="L53" s="25">
        <v>72686883.31</v>
      </c>
      <c r="M53" s="25">
        <v>53026749.58</v>
      </c>
      <c r="N53" s="25">
        <v>26336836.28</v>
      </c>
      <c r="O53" s="25">
        <v>647305.4</v>
      </c>
      <c r="P53" s="25">
        <v>19660133.73</v>
      </c>
      <c r="Q53" s="25">
        <v>19610133.73</v>
      </c>
      <c r="R53" s="25">
        <f t="shared" si="2"/>
        <v>94.06065136322349</v>
      </c>
      <c r="S53" s="25">
        <f t="shared" si="3"/>
        <v>93.70795174774155</v>
      </c>
      <c r="T53" s="25">
        <f t="shared" si="4"/>
        <v>98.76593875573556</v>
      </c>
      <c r="U53" s="25">
        <f t="shared" si="5"/>
        <v>99.393831666887</v>
      </c>
      <c r="V53" s="25">
        <f t="shared" si="6"/>
        <v>95.02531609937053</v>
      </c>
      <c r="W53" s="25">
        <f t="shared" si="7"/>
        <v>95.01326465279392</v>
      </c>
      <c r="X53" s="25">
        <f t="shared" si="8"/>
        <v>72.9522950569333</v>
      </c>
      <c r="Y53" s="25">
        <f t="shared" si="9"/>
        <v>36.23327219531048</v>
      </c>
      <c r="Z53" s="25">
        <f t="shared" si="10"/>
        <v>0.8905394901021243</v>
      </c>
      <c r="AA53" s="25">
        <f t="shared" si="11"/>
        <v>27.04770494306671</v>
      </c>
      <c r="AB53" s="25">
        <f t="shared" si="12"/>
        <v>26.97891674123013</v>
      </c>
      <c r="AC53" s="25">
        <v>114.04</v>
      </c>
      <c r="AD53" s="25">
        <v>102.12</v>
      </c>
      <c r="AE53" s="25">
        <v>106.4</v>
      </c>
      <c r="AF53" s="25">
        <v>82.81</v>
      </c>
      <c r="AG53" s="25">
        <v>166.42</v>
      </c>
      <c r="AH53" s="25">
        <v>165.99</v>
      </c>
    </row>
    <row r="54" spans="1:34" ht="13.5">
      <c r="A54" s="35" t="s">
        <v>63</v>
      </c>
      <c r="B54" s="35">
        <v>1006082</v>
      </c>
      <c r="C54" s="35"/>
      <c r="D54" s="35">
        <v>2</v>
      </c>
      <c r="E54" s="34" t="s">
        <v>105</v>
      </c>
      <c r="F54" s="25">
        <v>21166184.71</v>
      </c>
      <c r="G54" s="25">
        <v>17231095.71</v>
      </c>
      <c r="H54" s="25">
        <v>7857264.84</v>
      </c>
      <c r="I54" s="25">
        <v>85120</v>
      </c>
      <c r="J54" s="25">
        <v>3935089</v>
      </c>
      <c r="K54" s="25">
        <v>3935089</v>
      </c>
      <c r="L54" s="25">
        <v>19286677.26</v>
      </c>
      <c r="M54" s="25">
        <v>16201397.98</v>
      </c>
      <c r="N54" s="25">
        <v>7642045.23</v>
      </c>
      <c r="O54" s="25">
        <v>61197.77</v>
      </c>
      <c r="P54" s="25">
        <v>3085279.28</v>
      </c>
      <c r="Q54" s="25">
        <v>3085279.28</v>
      </c>
      <c r="R54" s="25">
        <f t="shared" si="2"/>
        <v>91.12023505534268</v>
      </c>
      <c r="S54" s="25">
        <f t="shared" si="3"/>
        <v>94.02418890052117</v>
      </c>
      <c r="T54" s="25">
        <f t="shared" si="4"/>
        <v>97.26088385229994</v>
      </c>
      <c r="U54" s="25">
        <f t="shared" si="5"/>
        <v>71.89587640977443</v>
      </c>
      <c r="V54" s="25">
        <f t="shared" si="6"/>
        <v>78.40430750105017</v>
      </c>
      <c r="W54" s="25">
        <f t="shared" si="7"/>
        <v>78.40430750105017</v>
      </c>
      <c r="X54" s="25">
        <f t="shared" si="8"/>
        <v>84.00305434467565</v>
      </c>
      <c r="Y54" s="25">
        <f t="shared" si="9"/>
        <v>39.623441233443444</v>
      </c>
      <c r="Z54" s="25">
        <f t="shared" si="10"/>
        <v>0.3173059266508408</v>
      </c>
      <c r="AA54" s="25">
        <f t="shared" si="11"/>
        <v>15.996945655324351</v>
      </c>
      <c r="AB54" s="25">
        <f t="shared" si="12"/>
        <v>15.996945655324351</v>
      </c>
      <c r="AC54" s="25">
        <v>99.59</v>
      </c>
      <c r="AD54" s="25">
        <v>102.49</v>
      </c>
      <c r="AE54" s="25">
        <v>100.33</v>
      </c>
      <c r="AF54" s="25">
        <v>67.03</v>
      </c>
      <c r="AG54" s="25">
        <v>86.72</v>
      </c>
      <c r="AH54" s="25">
        <v>86.72</v>
      </c>
    </row>
    <row r="55" spans="1:34" ht="13.5">
      <c r="A55" s="35" t="s">
        <v>63</v>
      </c>
      <c r="B55" s="35">
        <v>1006103</v>
      </c>
      <c r="C55" s="35"/>
      <c r="D55" s="35">
        <v>3</v>
      </c>
      <c r="E55" s="34" t="s">
        <v>106</v>
      </c>
      <c r="F55" s="25">
        <v>40974014.3</v>
      </c>
      <c r="G55" s="25">
        <v>33986808.42</v>
      </c>
      <c r="H55" s="25">
        <v>14767269.57</v>
      </c>
      <c r="I55" s="25">
        <v>17200</v>
      </c>
      <c r="J55" s="25">
        <v>6987205.88</v>
      </c>
      <c r="K55" s="25">
        <v>6987205.88</v>
      </c>
      <c r="L55" s="25">
        <v>38173956.72</v>
      </c>
      <c r="M55" s="25">
        <v>31366297.36</v>
      </c>
      <c r="N55" s="25">
        <v>14037715.38</v>
      </c>
      <c r="O55" s="25">
        <v>16914.04</v>
      </c>
      <c r="P55" s="25">
        <v>6807659.36</v>
      </c>
      <c r="Q55" s="25">
        <v>6807659.36</v>
      </c>
      <c r="R55" s="25">
        <f t="shared" si="2"/>
        <v>93.16626006058675</v>
      </c>
      <c r="S55" s="25">
        <f t="shared" si="3"/>
        <v>92.28962299838096</v>
      </c>
      <c r="T55" s="25">
        <f t="shared" si="4"/>
        <v>95.0596541456648</v>
      </c>
      <c r="U55" s="25">
        <f t="shared" si="5"/>
        <v>98.33744186046512</v>
      </c>
      <c r="V55" s="25">
        <f t="shared" si="6"/>
        <v>97.43035308986774</v>
      </c>
      <c r="W55" s="25">
        <f t="shared" si="7"/>
        <v>97.43035308986774</v>
      </c>
      <c r="X55" s="25">
        <f t="shared" si="8"/>
        <v>82.16674417605407</v>
      </c>
      <c r="Y55" s="25">
        <f t="shared" si="9"/>
        <v>36.773016438836684</v>
      </c>
      <c r="Z55" s="25">
        <f t="shared" si="10"/>
        <v>0.04430779896373289</v>
      </c>
      <c r="AA55" s="25">
        <f t="shared" si="11"/>
        <v>17.833255823945933</v>
      </c>
      <c r="AB55" s="25">
        <f t="shared" si="12"/>
        <v>17.833255823945933</v>
      </c>
      <c r="AC55" s="25">
        <v>113.25</v>
      </c>
      <c r="AD55" s="25">
        <v>109.88</v>
      </c>
      <c r="AE55" s="25">
        <v>107.9</v>
      </c>
      <c r="AF55" s="25">
        <v>29.64</v>
      </c>
      <c r="AG55" s="25">
        <v>131.9</v>
      </c>
      <c r="AH55" s="25">
        <v>134.5</v>
      </c>
    </row>
    <row r="56" spans="1:34" ht="13.5">
      <c r="A56" s="35" t="s">
        <v>63</v>
      </c>
      <c r="B56" s="35">
        <v>1006113</v>
      </c>
      <c r="C56" s="35"/>
      <c r="D56" s="35">
        <v>3</v>
      </c>
      <c r="E56" s="34" t="s">
        <v>107</v>
      </c>
      <c r="F56" s="25">
        <v>43982317.08</v>
      </c>
      <c r="G56" s="25">
        <v>38432272.06</v>
      </c>
      <c r="H56" s="25">
        <v>17852933.43</v>
      </c>
      <c r="I56" s="25">
        <v>514214</v>
      </c>
      <c r="J56" s="25">
        <v>5550045.02</v>
      </c>
      <c r="K56" s="25">
        <v>5550045.02</v>
      </c>
      <c r="L56" s="25">
        <v>41726676.62</v>
      </c>
      <c r="M56" s="25">
        <v>36398073.44</v>
      </c>
      <c r="N56" s="25">
        <v>17420985.59</v>
      </c>
      <c r="O56" s="25">
        <v>392389.93</v>
      </c>
      <c r="P56" s="25">
        <v>5328603.18</v>
      </c>
      <c r="Q56" s="25">
        <v>5328603.18</v>
      </c>
      <c r="R56" s="25">
        <f t="shared" si="2"/>
        <v>94.87148333750315</v>
      </c>
      <c r="S56" s="25">
        <f t="shared" si="3"/>
        <v>94.70705604700072</v>
      </c>
      <c r="T56" s="25">
        <f t="shared" si="4"/>
        <v>97.5805217574264</v>
      </c>
      <c r="U56" s="25">
        <f t="shared" si="5"/>
        <v>76.30868276631908</v>
      </c>
      <c r="V56" s="25">
        <f t="shared" si="6"/>
        <v>96.01008930194229</v>
      </c>
      <c r="W56" s="25">
        <f t="shared" si="7"/>
        <v>96.01008930194229</v>
      </c>
      <c r="X56" s="25">
        <f t="shared" si="8"/>
        <v>87.22974458635426</v>
      </c>
      <c r="Y56" s="25">
        <f t="shared" si="9"/>
        <v>41.75023510415386</v>
      </c>
      <c r="Z56" s="25">
        <f t="shared" si="10"/>
        <v>0.940381458062068</v>
      </c>
      <c r="AA56" s="25">
        <f t="shared" si="11"/>
        <v>12.770255413645737</v>
      </c>
      <c r="AB56" s="25">
        <f t="shared" si="12"/>
        <v>12.770255413645737</v>
      </c>
      <c r="AC56" s="25">
        <v>107.5</v>
      </c>
      <c r="AD56" s="25">
        <v>103.36</v>
      </c>
      <c r="AE56" s="25">
        <v>102.56</v>
      </c>
      <c r="AF56" s="25">
        <v>72.9</v>
      </c>
      <c r="AG56" s="25">
        <v>148.04</v>
      </c>
      <c r="AH56" s="25">
        <v>150.34</v>
      </c>
    </row>
    <row r="57" spans="1:34" ht="13.5">
      <c r="A57" s="35" t="s">
        <v>63</v>
      </c>
      <c r="B57" s="35">
        <v>1007012</v>
      </c>
      <c r="C57" s="35"/>
      <c r="D57" s="35">
        <v>2</v>
      </c>
      <c r="E57" s="34" t="s">
        <v>108</v>
      </c>
      <c r="F57" s="25">
        <v>19604404.31</v>
      </c>
      <c r="G57" s="25">
        <v>16340173.31</v>
      </c>
      <c r="H57" s="25">
        <v>8669323.72</v>
      </c>
      <c r="I57" s="25">
        <v>110000</v>
      </c>
      <c r="J57" s="25">
        <v>3264231</v>
      </c>
      <c r="K57" s="25">
        <v>3264231</v>
      </c>
      <c r="L57" s="25">
        <v>18814504.78</v>
      </c>
      <c r="M57" s="25">
        <v>15732708.91</v>
      </c>
      <c r="N57" s="25">
        <v>8331448.22</v>
      </c>
      <c r="O57" s="25">
        <v>108942.02</v>
      </c>
      <c r="P57" s="25">
        <v>3081795.87</v>
      </c>
      <c r="Q57" s="25">
        <v>3081795.87</v>
      </c>
      <c r="R57" s="25">
        <f t="shared" si="2"/>
        <v>95.97080575614798</v>
      </c>
      <c r="S57" s="25">
        <f t="shared" si="3"/>
        <v>96.28238704403313</v>
      </c>
      <c r="T57" s="25">
        <f t="shared" si="4"/>
        <v>96.10263140571706</v>
      </c>
      <c r="U57" s="25">
        <f t="shared" si="5"/>
        <v>99.0382</v>
      </c>
      <c r="V57" s="25">
        <f t="shared" si="6"/>
        <v>94.41108395821252</v>
      </c>
      <c r="W57" s="25">
        <f t="shared" si="7"/>
        <v>94.41108395821252</v>
      </c>
      <c r="X57" s="25">
        <f t="shared" si="8"/>
        <v>83.62010636986852</v>
      </c>
      <c r="Y57" s="25">
        <f t="shared" si="9"/>
        <v>44.28204896924212</v>
      </c>
      <c r="Z57" s="25">
        <f t="shared" si="10"/>
        <v>0.5790320886670715</v>
      </c>
      <c r="AA57" s="25">
        <f t="shared" si="11"/>
        <v>16.379893630131466</v>
      </c>
      <c r="AB57" s="25">
        <f t="shared" si="12"/>
        <v>16.379893630131466</v>
      </c>
      <c r="AC57" s="25">
        <v>94.83</v>
      </c>
      <c r="AD57" s="25">
        <v>101.03</v>
      </c>
      <c r="AE57" s="25">
        <v>104.87</v>
      </c>
      <c r="AF57" s="25">
        <v>107.64</v>
      </c>
      <c r="AG57" s="25">
        <v>72.22</v>
      </c>
      <c r="AH57" s="25">
        <v>72.22</v>
      </c>
    </row>
    <row r="58" spans="1:34" ht="13.5">
      <c r="A58" s="35" t="s">
        <v>63</v>
      </c>
      <c r="B58" s="35">
        <v>1007023</v>
      </c>
      <c r="C58" s="35"/>
      <c r="D58" s="35">
        <v>3</v>
      </c>
      <c r="E58" s="34" t="s">
        <v>109</v>
      </c>
      <c r="F58" s="25">
        <v>31207398.21</v>
      </c>
      <c r="G58" s="25">
        <v>27694155.71</v>
      </c>
      <c r="H58" s="25">
        <v>13984183.68</v>
      </c>
      <c r="I58" s="25">
        <v>224725</v>
      </c>
      <c r="J58" s="25">
        <v>3513242.5</v>
      </c>
      <c r="K58" s="25">
        <v>3513242.5</v>
      </c>
      <c r="L58" s="25">
        <v>28509766.55</v>
      </c>
      <c r="M58" s="25">
        <v>26150130.76</v>
      </c>
      <c r="N58" s="25">
        <v>13496145.37</v>
      </c>
      <c r="O58" s="25">
        <v>165903.65</v>
      </c>
      <c r="P58" s="25">
        <v>2359635.79</v>
      </c>
      <c r="Q58" s="25">
        <v>2359635.79</v>
      </c>
      <c r="R58" s="25">
        <f t="shared" si="2"/>
        <v>91.35579441180207</v>
      </c>
      <c r="S58" s="25">
        <f t="shared" si="3"/>
        <v>94.42472640737527</v>
      </c>
      <c r="T58" s="25">
        <f t="shared" si="4"/>
        <v>96.51006936716666</v>
      </c>
      <c r="U58" s="25">
        <f t="shared" si="5"/>
        <v>73.8251863388586</v>
      </c>
      <c r="V58" s="25">
        <f t="shared" si="6"/>
        <v>67.16404546512233</v>
      </c>
      <c r="W58" s="25">
        <f t="shared" si="7"/>
        <v>67.16404546512233</v>
      </c>
      <c r="X58" s="25">
        <f t="shared" si="8"/>
        <v>91.72341244583077</v>
      </c>
      <c r="Y58" s="25">
        <f t="shared" si="9"/>
        <v>47.33867373600083</v>
      </c>
      <c r="Z58" s="25">
        <f t="shared" si="10"/>
        <v>0.5819186548197113</v>
      </c>
      <c r="AA58" s="25">
        <f t="shared" si="11"/>
        <v>8.276587554169222</v>
      </c>
      <c r="AB58" s="25">
        <f t="shared" si="12"/>
        <v>8.276587554169222</v>
      </c>
      <c r="AC58" s="25">
        <v>75.34</v>
      </c>
      <c r="AD58" s="25">
        <v>103.86</v>
      </c>
      <c r="AE58" s="25">
        <v>99.36</v>
      </c>
      <c r="AF58" s="25">
        <v>212.07</v>
      </c>
      <c r="AG58" s="25">
        <v>18.63</v>
      </c>
      <c r="AH58" s="25">
        <v>18.63</v>
      </c>
    </row>
    <row r="59" spans="1:34" ht="13.5">
      <c r="A59" s="35" t="s">
        <v>63</v>
      </c>
      <c r="B59" s="35">
        <v>1007032</v>
      </c>
      <c r="C59" s="35"/>
      <c r="D59" s="35">
        <v>2</v>
      </c>
      <c r="E59" s="34" t="s">
        <v>110</v>
      </c>
      <c r="F59" s="25">
        <v>18141588.2</v>
      </c>
      <c r="G59" s="25">
        <v>13600760.2</v>
      </c>
      <c r="H59" s="25">
        <v>6854137.49</v>
      </c>
      <c r="I59" s="25">
        <v>220300</v>
      </c>
      <c r="J59" s="25">
        <v>4540828</v>
      </c>
      <c r="K59" s="25">
        <v>4540828</v>
      </c>
      <c r="L59" s="25">
        <v>16956561.59</v>
      </c>
      <c r="M59" s="25">
        <v>12747870.84</v>
      </c>
      <c r="N59" s="25">
        <v>6678773.11</v>
      </c>
      <c r="O59" s="25">
        <v>207020.53</v>
      </c>
      <c r="P59" s="25">
        <v>4208690.75</v>
      </c>
      <c r="Q59" s="25">
        <v>4208690.75</v>
      </c>
      <c r="R59" s="25">
        <f t="shared" si="2"/>
        <v>93.46790040135517</v>
      </c>
      <c r="S59" s="25">
        <f t="shared" si="3"/>
        <v>93.72910523045617</v>
      </c>
      <c r="T59" s="25">
        <f t="shared" si="4"/>
        <v>97.44148143722165</v>
      </c>
      <c r="U59" s="25">
        <f t="shared" si="5"/>
        <v>93.97209714026327</v>
      </c>
      <c r="V59" s="25">
        <f t="shared" si="6"/>
        <v>92.68553554549963</v>
      </c>
      <c r="W59" s="25">
        <f t="shared" si="7"/>
        <v>92.68553554549963</v>
      </c>
      <c r="X59" s="25">
        <f t="shared" si="8"/>
        <v>75.17957442219864</v>
      </c>
      <c r="Y59" s="25">
        <f t="shared" si="9"/>
        <v>39.38754372194629</v>
      </c>
      <c r="Z59" s="25">
        <f t="shared" si="10"/>
        <v>1.2208874358235973</v>
      </c>
      <c r="AA59" s="25">
        <f t="shared" si="11"/>
        <v>24.820425577801355</v>
      </c>
      <c r="AB59" s="25">
        <f t="shared" si="12"/>
        <v>24.820425577801355</v>
      </c>
      <c r="AC59" s="25">
        <v>113.22</v>
      </c>
      <c r="AD59" s="25">
        <v>103.7</v>
      </c>
      <c r="AE59" s="25">
        <v>105</v>
      </c>
      <c r="AF59" s="25">
        <v>77.39</v>
      </c>
      <c r="AG59" s="25">
        <v>156.86</v>
      </c>
      <c r="AH59" s="25">
        <v>156.86</v>
      </c>
    </row>
    <row r="60" spans="1:34" ht="13.5">
      <c r="A60" s="35" t="s">
        <v>63</v>
      </c>
      <c r="B60" s="35">
        <v>1007043</v>
      </c>
      <c r="C60" s="35"/>
      <c r="D60" s="35">
        <v>3</v>
      </c>
      <c r="E60" s="34" t="s">
        <v>111</v>
      </c>
      <c r="F60" s="25">
        <v>102337448.6</v>
      </c>
      <c r="G60" s="25">
        <v>91529803.65</v>
      </c>
      <c r="H60" s="25">
        <v>42004343.47</v>
      </c>
      <c r="I60" s="25">
        <v>1900000</v>
      </c>
      <c r="J60" s="25">
        <v>10807644.95</v>
      </c>
      <c r="K60" s="25">
        <v>9772144.95</v>
      </c>
      <c r="L60" s="25">
        <v>94611110</v>
      </c>
      <c r="M60" s="25">
        <v>86182328.83</v>
      </c>
      <c r="N60" s="25">
        <v>41251425.49</v>
      </c>
      <c r="O60" s="25">
        <v>1521837.91</v>
      </c>
      <c r="P60" s="25">
        <v>8428781.17</v>
      </c>
      <c r="Q60" s="25">
        <v>7393281.17</v>
      </c>
      <c r="R60" s="25">
        <f t="shared" si="2"/>
        <v>92.4501355997261</v>
      </c>
      <c r="S60" s="25">
        <f t="shared" si="3"/>
        <v>94.15766820559544</v>
      </c>
      <c r="T60" s="25">
        <f t="shared" si="4"/>
        <v>98.20752351352013</v>
      </c>
      <c r="U60" s="25">
        <f t="shared" si="5"/>
        <v>80.09673210526316</v>
      </c>
      <c r="V60" s="25">
        <f t="shared" si="6"/>
        <v>77.98906430581808</v>
      </c>
      <c r="W60" s="25">
        <f t="shared" si="7"/>
        <v>75.65668753204486</v>
      </c>
      <c r="X60" s="25">
        <f t="shared" si="8"/>
        <v>91.09112960412365</v>
      </c>
      <c r="Y60" s="25">
        <f t="shared" si="9"/>
        <v>43.60103743630109</v>
      </c>
      <c r="Z60" s="25">
        <f t="shared" si="10"/>
        <v>1.6085192426132617</v>
      </c>
      <c r="AA60" s="25">
        <f t="shared" si="11"/>
        <v>8.90887039587634</v>
      </c>
      <c r="AB60" s="25">
        <f t="shared" si="12"/>
        <v>7.81439005419131</v>
      </c>
      <c r="AC60" s="25">
        <v>96.8</v>
      </c>
      <c r="AD60" s="25">
        <v>100.23</v>
      </c>
      <c r="AE60" s="25">
        <v>102.86</v>
      </c>
      <c r="AF60" s="25">
        <v>76.18</v>
      </c>
      <c r="AG60" s="25">
        <v>71.67</v>
      </c>
      <c r="AH60" s="25">
        <v>68.1</v>
      </c>
    </row>
    <row r="61" spans="1:34" ht="13.5">
      <c r="A61" s="35" t="s">
        <v>63</v>
      </c>
      <c r="B61" s="35">
        <v>1007052</v>
      </c>
      <c r="C61" s="35"/>
      <c r="D61" s="35">
        <v>2</v>
      </c>
      <c r="E61" s="34" t="s">
        <v>112</v>
      </c>
      <c r="F61" s="25">
        <v>15711909.84</v>
      </c>
      <c r="G61" s="25">
        <v>14165457.66</v>
      </c>
      <c r="H61" s="25">
        <v>7523619.2</v>
      </c>
      <c r="I61" s="25">
        <v>7000</v>
      </c>
      <c r="J61" s="25">
        <v>1546452.18</v>
      </c>
      <c r="K61" s="25">
        <v>1546452.18</v>
      </c>
      <c r="L61" s="25">
        <v>14483732.28</v>
      </c>
      <c r="M61" s="25">
        <v>13160606.06</v>
      </c>
      <c r="N61" s="25">
        <v>7274446.18</v>
      </c>
      <c r="O61" s="25">
        <v>6542.59</v>
      </c>
      <c r="P61" s="25">
        <v>1323126.22</v>
      </c>
      <c r="Q61" s="25">
        <v>1323126.22</v>
      </c>
      <c r="R61" s="25">
        <f t="shared" si="2"/>
        <v>92.18314277190377</v>
      </c>
      <c r="S61" s="25">
        <f t="shared" si="3"/>
        <v>92.90632449640177</v>
      </c>
      <c r="T61" s="25">
        <f t="shared" si="4"/>
        <v>96.68812291828911</v>
      </c>
      <c r="U61" s="25">
        <f t="shared" si="5"/>
        <v>93.46557142857142</v>
      </c>
      <c r="V61" s="25">
        <f t="shared" si="6"/>
        <v>85.55881889603596</v>
      </c>
      <c r="W61" s="25">
        <f t="shared" si="7"/>
        <v>85.55881889603596</v>
      </c>
      <c r="X61" s="25">
        <f t="shared" si="8"/>
        <v>90.86474263386481</v>
      </c>
      <c r="Y61" s="25">
        <f t="shared" si="9"/>
        <v>50.22494229643411</v>
      </c>
      <c r="Z61" s="25">
        <f t="shared" si="10"/>
        <v>0.04517198932925872</v>
      </c>
      <c r="AA61" s="25">
        <f t="shared" si="11"/>
        <v>9.135257366135189</v>
      </c>
      <c r="AB61" s="25">
        <f t="shared" si="12"/>
        <v>9.135257366135189</v>
      </c>
      <c r="AC61" s="25">
        <v>76.04</v>
      </c>
      <c r="AD61" s="25">
        <v>97.79</v>
      </c>
      <c r="AE61" s="25">
        <v>103.43</v>
      </c>
      <c r="AF61" s="25">
        <v>75.36</v>
      </c>
      <c r="AG61" s="25">
        <v>23.67</v>
      </c>
      <c r="AH61" s="25">
        <v>23.67</v>
      </c>
    </row>
    <row r="62" spans="1:34" ht="13.5">
      <c r="A62" s="35" t="s">
        <v>63</v>
      </c>
      <c r="B62" s="35">
        <v>1007062</v>
      </c>
      <c r="C62" s="35"/>
      <c r="D62" s="35">
        <v>2</v>
      </c>
      <c r="E62" s="34" t="s">
        <v>113</v>
      </c>
      <c r="F62" s="25">
        <v>11057622.43</v>
      </c>
      <c r="G62" s="25">
        <v>8998641.36</v>
      </c>
      <c r="H62" s="25">
        <v>4212195.8</v>
      </c>
      <c r="I62" s="25">
        <v>40300</v>
      </c>
      <c r="J62" s="25">
        <v>2058981.07</v>
      </c>
      <c r="K62" s="25">
        <v>2058981.07</v>
      </c>
      <c r="L62" s="25">
        <v>9874920.03</v>
      </c>
      <c r="M62" s="25">
        <v>8105767.86</v>
      </c>
      <c r="N62" s="25">
        <v>4028964.67</v>
      </c>
      <c r="O62" s="25">
        <v>32574.58</v>
      </c>
      <c r="P62" s="25">
        <v>1769152.17</v>
      </c>
      <c r="Q62" s="25">
        <v>1769152.17</v>
      </c>
      <c r="R62" s="25">
        <f t="shared" si="2"/>
        <v>89.3041889656925</v>
      </c>
      <c r="S62" s="25">
        <f t="shared" si="3"/>
        <v>90.07768546073049</v>
      </c>
      <c r="T62" s="25">
        <f t="shared" si="4"/>
        <v>95.64998545414247</v>
      </c>
      <c r="U62" s="25">
        <f t="shared" si="5"/>
        <v>80.83022332506204</v>
      </c>
      <c r="V62" s="25">
        <f t="shared" si="6"/>
        <v>85.92367340220373</v>
      </c>
      <c r="W62" s="25">
        <f t="shared" si="7"/>
        <v>85.92367340220373</v>
      </c>
      <c r="X62" s="25">
        <f t="shared" si="8"/>
        <v>82.08438990264918</v>
      </c>
      <c r="Y62" s="25">
        <f t="shared" si="9"/>
        <v>40.7999726353227</v>
      </c>
      <c r="Z62" s="25">
        <f t="shared" si="10"/>
        <v>0.3298718359342501</v>
      </c>
      <c r="AA62" s="25">
        <f t="shared" si="11"/>
        <v>17.915610097350836</v>
      </c>
      <c r="AB62" s="25">
        <f t="shared" si="12"/>
        <v>17.915610097350836</v>
      </c>
      <c r="AC62" s="25">
        <v>99.35</v>
      </c>
      <c r="AD62" s="25">
        <v>96.7</v>
      </c>
      <c r="AE62" s="25">
        <v>101.23</v>
      </c>
      <c r="AF62" s="25">
        <v>126.54</v>
      </c>
      <c r="AG62" s="25">
        <v>113.62</v>
      </c>
      <c r="AH62" s="25">
        <v>113.62</v>
      </c>
    </row>
    <row r="63" spans="1:34" ht="13.5">
      <c r="A63" s="35" t="s">
        <v>63</v>
      </c>
      <c r="B63" s="35">
        <v>1007072</v>
      </c>
      <c r="C63" s="35"/>
      <c r="D63" s="35">
        <v>2</v>
      </c>
      <c r="E63" s="34" t="s">
        <v>114</v>
      </c>
      <c r="F63" s="25">
        <v>29231957.31</v>
      </c>
      <c r="G63" s="25">
        <v>22747775.02</v>
      </c>
      <c r="H63" s="25">
        <v>11603258.74</v>
      </c>
      <c r="I63" s="25">
        <v>164076</v>
      </c>
      <c r="J63" s="25">
        <v>6484182.29</v>
      </c>
      <c r="K63" s="25">
        <v>6484182.29</v>
      </c>
      <c r="L63" s="25">
        <v>28660074.81</v>
      </c>
      <c r="M63" s="25">
        <v>22351063.06</v>
      </c>
      <c r="N63" s="25">
        <v>11452523.24</v>
      </c>
      <c r="O63" s="25">
        <v>161963.1</v>
      </c>
      <c r="P63" s="25">
        <v>6309011.75</v>
      </c>
      <c r="Q63" s="25">
        <v>6309011.75</v>
      </c>
      <c r="R63" s="25">
        <f t="shared" si="2"/>
        <v>98.0436393843379</v>
      </c>
      <c r="S63" s="25">
        <f t="shared" si="3"/>
        <v>98.25604060330645</v>
      </c>
      <c r="T63" s="25">
        <f t="shared" si="4"/>
        <v>98.70092097937653</v>
      </c>
      <c r="U63" s="25">
        <f t="shared" si="5"/>
        <v>98.71224310685292</v>
      </c>
      <c r="V63" s="25">
        <f t="shared" si="6"/>
        <v>97.29849451841984</v>
      </c>
      <c r="W63" s="25">
        <f t="shared" si="7"/>
        <v>97.29849451841984</v>
      </c>
      <c r="X63" s="25">
        <f t="shared" si="8"/>
        <v>77.98675756492207</v>
      </c>
      <c r="Y63" s="25">
        <f t="shared" si="9"/>
        <v>39.95985117248897</v>
      </c>
      <c r="Z63" s="25">
        <f t="shared" si="10"/>
        <v>0.565117506055805</v>
      </c>
      <c r="AA63" s="25">
        <f t="shared" si="11"/>
        <v>22.013242435077927</v>
      </c>
      <c r="AB63" s="25">
        <f t="shared" si="12"/>
        <v>22.013242435077927</v>
      </c>
      <c r="AC63" s="25">
        <v>109.53</v>
      </c>
      <c r="AD63" s="25">
        <v>94.86</v>
      </c>
      <c r="AE63" s="25">
        <v>104.13</v>
      </c>
      <c r="AF63" s="25">
        <v>92.2</v>
      </c>
      <c r="AG63" s="25">
        <v>242.4</v>
      </c>
      <c r="AH63" s="25">
        <v>242.4</v>
      </c>
    </row>
    <row r="64" spans="1:34" ht="13.5">
      <c r="A64" s="35" t="s">
        <v>63</v>
      </c>
      <c r="B64" s="35">
        <v>1007082</v>
      </c>
      <c r="C64" s="35"/>
      <c r="D64" s="35">
        <v>2</v>
      </c>
      <c r="E64" s="34" t="s">
        <v>115</v>
      </c>
      <c r="F64" s="25">
        <v>21889145.77</v>
      </c>
      <c r="G64" s="25">
        <v>16566081.55</v>
      </c>
      <c r="H64" s="25">
        <v>8309469.11</v>
      </c>
      <c r="I64" s="25">
        <v>152000</v>
      </c>
      <c r="J64" s="25">
        <v>5323064.22</v>
      </c>
      <c r="K64" s="25">
        <v>5323064.22</v>
      </c>
      <c r="L64" s="25">
        <v>20279616.86</v>
      </c>
      <c r="M64" s="25">
        <v>15795800.66</v>
      </c>
      <c r="N64" s="25">
        <v>8169119.36</v>
      </c>
      <c r="O64" s="25">
        <v>132067.74</v>
      </c>
      <c r="P64" s="25">
        <v>4483816.2</v>
      </c>
      <c r="Q64" s="25">
        <v>4483816.2</v>
      </c>
      <c r="R64" s="25">
        <f t="shared" si="2"/>
        <v>92.64690853214597</v>
      </c>
      <c r="S64" s="25">
        <f t="shared" si="3"/>
        <v>95.3502529389637</v>
      </c>
      <c r="T64" s="25">
        <f t="shared" si="4"/>
        <v>98.31096610214128</v>
      </c>
      <c r="U64" s="25">
        <f t="shared" si="5"/>
        <v>86.88667105263157</v>
      </c>
      <c r="V64" s="25">
        <f t="shared" si="6"/>
        <v>84.23374234624583</v>
      </c>
      <c r="W64" s="25">
        <f t="shared" si="7"/>
        <v>84.23374234624583</v>
      </c>
      <c r="X64" s="25">
        <f t="shared" si="8"/>
        <v>77.89003495009817</v>
      </c>
      <c r="Y64" s="25">
        <f t="shared" si="9"/>
        <v>40.28241468463325</v>
      </c>
      <c r="Z64" s="25">
        <f t="shared" si="10"/>
        <v>0.6512339010728233</v>
      </c>
      <c r="AA64" s="25">
        <f t="shared" si="11"/>
        <v>22.109965049901838</v>
      </c>
      <c r="AB64" s="25">
        <f t="shared" si="12"/>
        <v>22.109965049901838</v>
      </c>
      <c r="AC64" s="25">
        <v>101.88</v>
      </c>
      <c r="AD64" s="25">
        <v>96.93</v>
      </c>
      <c r="AE64" s="25">
        <v>101.81</v>
      </c>
      <c r="AF64" s="25">
        <v>95.72</v>
      </c>
      <c r="AG64" s="25">
        <v>124.26</v>
      </c>
      <c r="AH64" s="25">
        <v>124.26</v>
      </c>
    </row>
    <row r="65" spans="1:34" ht="13.5">
      <c r="A65" s="35" t="s">
        <v>63</v>
      </c>
      <c r="B65" s="35">
        <v>1008011</v>
      </c>
      <c r="C65" s="35"/>
      <c r="D65" s="35">
        <v>1</v>
      </c>
      <c r="E65" s="34" t="s">
        <v>116</v>
      </c>
      <c r="F65" s="25">
        <v>52394549.14</v>
      </c>
      <c r="G65" s="25">
        <v>48482805.27</v>
      </c>
      <c r="H65" s="25">
        <v>20203096.58</v>
      </c>
      <c r="I65" s="25">
        <v>950000</v>
      </c>
      <c r="J65" s="25">
        <v>3911743.87</v>
      </c>
      <c r="K65" s="25">
        <v>3911743.87</v>
      </c>
      <c r="L65" s="25">
        <v>49885626.29</v>
      </c>
      <c r="M65" s="25">
        <v>46400120.49</v>
      </c>
      <c r="N65" s="25">
        <v>19397989.13</v>
      </c>
      <c r="O65" s="25">
        <v>943187.64</v>
      </c>
      <c r="P65" s="25">
        <v>3485505.8</v>
      </c>
      <c r="Q65" s="25">
        <v>3485505.8</v>
      </c>
      <c r="R65" s="25">
        <f t="shared" si="2"/>
        <v>95.21148117279132</v>
      </c>
      <c r="S65" s="25">
        <f t="shared" si="3"/>
        <v>95.70428161406593</v>
      </c>
      <c r="T65" s="25">
        <f t="shared" si="4"/>
        <v>96.01493044983503</v>
      </c>
      <c r="U65" s="25">
        <f t="shared" si="5"/>
        <v>99.28290947368421</v>
      </c>
      <c r="V65" s="25">
        <f t="shared" si="6"/>
        <v>89.1036303969462</v>
      </c>
      <c r="W65" s="25">
        <f t="shared" si="7"/>
        <v>89.1036303969462</v>
      </c>
      <c r="X65" s="25">
        <f t="shared" si="8"/>
        <v>93.0130058311031</v>
      </c>
      <c r="Y65" s="25">
        <f t="shared" si="9"/>
        <v>38.884926526197575</v>
      </c>
      <c r="Z65" s="25">
        <f t="shared" si="10"/>
        <v>1.8907002079456103</v>
      </c>
      <c r="AA65" s="25">
        <f t="shared" si="11"/>
        <v>6.986994168896901</v>
      </c>
      <c r="AB65" s="25">
        <f t="shared" si="12"/>
        <v>6.986994168896901</v>
      </c>
      <c r="AC65" s="25">
        <v>92.48</v>
      </c>
      <c r="AD65" s="25">
        <v>109.6</v>
      </c>
      <c r="AE65" s="25">
        <v>106.14</v>
      </c>
      <c r="AF65" s="25">
        <v>100.47</v>
      </c>
      <c r="AG65" s="25">
        <v>30.02</v>
      </c>
      <c r="AH65" s="25">
        <v>30.15</v>
      </c>
    </row>
    <row r="66" spans="1:34" ht="13.5">
      <c r="A66" s="35" t="s">
        <v>63</v>
      </c>
      <c r="B66" s="35">
        <v>1008021</v>
      </c>
      <c r="C66" s="35"/>
      <c r="D66" s="35">
        <v>1</v>
      </c>
      <c r="E66" s="34" t="s">
        <v>117</v>
      </c>
      <c r="F66" s="25">
        <v>183227358.96</v>
      </c>
      <c r="G66" s="25">
        <v>176658226.47</v>
      </c>
      <c r="H66" s="25">
        <v>74072402.94</v>
      </c>
      <c r="I66" s="25">
        <v>905500</v>
      </c>
      <c r="J66" s="25">
        <v>6569132.49</v>
      </c>
      <c r="K66" s="25">
        <v>6569132.49</v>
      </c>
      <c r="L66" s="25">
        <v>178109427.53</v>
      </c>
      <c r="M66" s="25">
        <v>172914782.02</v>
      </c>
      <c r="N66" s="25">
        <v>73359071.37</v>
      </c>
      <c r="O66" s="25">
        <v>769640.12</v>
      </c>
      <c r="P66" s="25">
        <v>5194645.51</v>
      </c>
      <c r="Q66" s="25">
        <v>5194645.51</v>
      </c>
      <c r="R66" s="25">
        <f t="shared" si="2"/>
        <v>97.20678644332952</v>
      </c>
      <c r="S66" s="25">
        <f t="shared" si="3"/>
        <v>97.88096794312848</v>
      </c>
      <c r="T66" s="25">
        <f t="shared" si="4"/>
        <v>99.03698065448503</v>
      </c>
      <c r="U66" s="25">
        <f t="shared" si="5"/>
        <v>84.99614798453892</v>
      </c>
      <c r="V66" s="25">
        <f t="shared" si="6"/>
        <v>79.07658306340537</v>
      </c>
      <c r="W66" s="25">
        <f t="shared" si="7"/>
        <v>79.07658306340537</v>
      </c>
      <c r="X66" s="25">
        <f t="shared" si="8"/>
        <v>97.08345280649165</v>
      </c>
      <c r="Y66" s="25">
        <f t="shared" si="9"/>
        <v>41.18764087187002</v>
      </c>
      <c r="Z66" s="25">
        <f t="shared" si="10"/>
        <v>0.43211644137723426</v>
      </c>
      <c r="AA66" s="25">
        <f t="shared" si="11"/>
        <v>2.9165471935083476</v>
      </c>
      <c r="AB66" s="25">
        <f t="shared" si="12"/>
        <v>2.9165471935083476</v>
      </c>
      <c r="AC66" s="25">
        <v>101.98</v>
      </c>
      <c r="AD66" s="25">
        <v>103.43</v>
      </c>
      <c r="AE66" s="25">
        <v>104.59</v>
      </c>
      <c r="AF66" s="25">
        <v>75.75</v>
      </c>
      <c r="AG66" s="25">
        <v>69.57</v>
      </c>
      <c r="AH66" s="25">
        <v>73.5</v>
      </c>
    </row>
    <row r="67" spans="1:34" ht="13.5">
      <c r="A67" s="35" t="s">
        <v>63</v>
      </c>
      <c r="B67" s="35">
        <v>1008032</v>
      </c>
      <c r="C67" s="35"/>
      <c r="D67" s="35">
        <v>2</v>
      </c>
      <c r="E67" s="34" t="s">
        <v>118</v>
      </c>
      <c r="F67" s="25">
        <v>14024842.61</v>
      </c>
      <c r="G67" s="25">
        <v>11944594.58</v>
      </c>
      <c r="H67" s="25">
        <v>5820006</v>
      </c>
      <c r="I67" s="25">
        <v>168000</v>
      </c>
      <c r="J67" s="25">
        <v>2080248.03</v>
      </c>
      <c r="K67" s="25">
        <v>2080248.03</v>
      </c>
      <c r="L67" s="25">
        <v>13567993.49</v>
      </c>
      <c r="M67" s="25">
        <v>11591265.06</v>
      </c>
      <c r="N67" s="25">
        <v>5755521.29</v>
      </c>
      <c r="O67" s="25">
        <v>164728.11</v>
      </c>
      <c r="P67" s="25">
        <v>1976728.43</v>
      </c>
      <c r="Q67" s="25">
        <v>1976728.43</v>
      </c>
      <c r="R67" s="25">
        <f t="shared" si="2"/>
        <v>96.7425722148621</v>
      </c>
      <c r="S67" s="25">
        <f t="shared" si="3"/>
        <v>97.04192957212953</v>
      </c>
      <c r="T67" s="25">
        <f t="shared" si="4"/>
        <v>98.89201643434731</v>
      </c>
      <c r="U67" s="25">
        <f t="shared" si="5"/>
        <v>98.05244642857141</v>
      </c>
      <c r="V67" s="25">
        <f t="shared" si="6"/>
        <v>95.02368955494215</v>
      </c>
      <c r="W67" s="25">
        <f t="shared" si="7"/>
        <v>95.02368955494215</v>
      </c>
      <c r="X67" s="25">
        <f t="shared" si="8"/>
        <v>85.43094502914595</v>
      </c>
      <c r="Y67" s="25">
        <f t="shared" si="9"/>
        <v>42.41984118168972</v>
      </c>
      <c r="Z67" s="25">
        <f t="shared" si="10"/>
        <v>1.2140933743917943</v>
      </c>
      <c r="AA67" s="25">
        <f t="shared" si="11"/>
        <v>14.569054970854056</v>
      </c>
      <c r="AB67" s="25">
        <f t="shared" si="12"/>
        <v>14.569054970854056</v>
      </c>
      <c r="AC67" s="25">
        <v>93.82</v>
      </c>
      <c r="AD67" s="25">
        <v>102.79</v>
      </c>
      <c r="AE67" s="25">
        <v>106.03</v>
      </c>
      <c r="AF67" s="25">
        <v>94.62</v>
      </c>
      <c r="AG67" s="25">
        <v>62.06</v>
      </c>
      <c r="AH67" s="25">
        <v>62.06</v>
      </c>
    </row>
    <row r="68" spans="1:34" ht="13.5">
      <c r="A68" s="35" t="s">
        <v>63</v>
      </c>
      <c r="B68" s="35">
        <v>1008042</v>
      </c>
      <c r="C68" s="35"/>
      <c r="D68" s="35">
        <v>2</v>
      </c>
      <c r="E68" s="34" t="s">
        <v>119</v>
      </c>
      <c r="F68" s="25">
        <v>23127441.27</v>
      </c>
      <c r="G68" s="25">
        <v>21343704.48</v>
      </c>
      <c r="H68" s="25">
        <v>10152321.7</v>
      </c>
      <c r="I68" s="25">
        <v>185000</v>
      </c>
      <c r="J68" s="25">
        <v>1783736.79</v>
      </c>
      <c r="K68" s="25">
        <v>1783736.79</v>
      </c>
      <c r="L68" s="25">
        <v>21070521.01</v>
      </c>
      <c r="M68" s="25">
        <v>19607670.79</v>
      </c>
      <c r="N68" s="25">
        <v>9618169.83</v>
      </c>
      <c r="O68" s="25">
        <v>101477.42</v>
      </c>
      <c r="P68" s="25">
        <v>1462850.22</v>
      </c>
      <c r="Q68" s="25">
        <v>1462850.22</v>
      </c>
      <c r="R68" s="25">
        <f t="shared" si="2"/>
        <v>91.10614859643745</v>
      </c>
      <c r="S68" s="25">
        <f t="shared" si="3"/>
        <v>91.86629625786497</v>
      </c>
      <c r="T68" s="25">
        <f t="shared" si="4"/>
        <v>94.73862348156285</v>
      </c>
      <c r="U68" s="25">
        <f t="shared" si="5"/>
        <v>54.85265945945946</v>
      </c>
      <c r="V68" s="25">
        <f t="shared" si="6"/>
        <v>82.01043047388174</v>
      </c>
      <c r="W68" s="25">
        <f t="shared" si="7"/>
        <v>82.01043047388174</v>
      </c>
      <c r="X68" s="25">
        <f t="shared" si="8"/>
        <v>93.05736094847518</v>
      </c>
      <c r="Y68" s="25">
        <f t="shared" si="9"/>
        <v>45.64751780667999</v>
      </c>
      <c r="Z68" s="25">
        <f t="shared" si="10"/>
        <v>0.4816084991531018</v>
      </c>
      <c r="AA68" s="25">
        <f t="shared" si="11"/>
        <v>6.94263905152481</v>
      </c>
      <c r="AB68" s="25">
        <f t="shared" si="12"/>
        <v>6.94263905152481</v>
      </c>
      <c r="AC68" s="25">
        <v>94.98</v>
      </c>
      <c r="AD68" s="25">
        <v>95.61</v>
      </c>
      <c r="AE68" s="25">
        <v>103.37</v>
      </c>
      <c r="AF68" s="25">
        <v>57.78</v>
      </c>
      <c r="AG68" s="25">
        <v>87.24</v>
      </c>
      <c r="AH68" s="25">
        <v>87.24</v>
      </c>
    </row>
    <row r="69" spans="1:34" ht="13.5">
      <c r="A69" s="35" t="s">
        <v>63</v>
      </c>
      <c r="B69" s="35">
        <v>1008052</v>
      </c>
      <c r="C69" s="35"/>
      <c r="D69" s="35">
        <v>2</v>
      </c>
      <c r="E69" s="34" t="s">
        <v>120</v>
      </c>
      <c r="F69" s="25">
        <v>31293339.1</v>
      </c>
      <c r="G69" s="25">
        <v>24399664.91</v>
      </c>
      <c r="H69" s="25">
        <v>11777775.37</v>
      </c>
      <c r="I69" s="25">
        <v>265000</v>
      </c>
      <c r="J69" s="25">
        <v>6893674.19</v>
      </c>
      <c r="K69" s="25">
        <v>6893674.19</v>
      </c>
      <c r="L69" s="25">
        <v>28603016.55</v>
      </c>
      <c r="M69" s="25">
        <v>22433838.87</v>
      </c>
      <c r="N69" s="25">
        <v>11461993.37</v>
      </c>
      <c r="O69" s="25">
        <v>177468.74</v>
      </c>
      <c r="P69" s="25">
        <v>6169177.68</v>
      </c>
      <c r="Q69" s="25">
        <v>6169177.68</v>
      </c>
      <c r="R69" s="25">
        <f t="shared" si="2"/>
        <v>91.40289075127812</v>
      </c>
      <c r="S69" s="25">
        <f t="shared" si="3"/>
        <v>91.94322525636686</v>
      </c>
      <c r="T69" s="25">
        <f t="shared" si="4"/>
        <v>97.3188315273498</v>
      </c>
      <c r="U69" s="25">
        <f t="shared" si="5"/>
        <v>66.9693358490566</v>
      </c>
      <c r="V69" s="25">
        <f t="shared" si="6"/>
        <v>89.49041556023987</v>
      </c>
      <c r="W69" s="25">
        <f t="shared" si="7"/>
        <v>89.49041556023987</v>
      </c>
      <c r="X69" s="25">
        <f t="shared" si="8"/>
        <v>78.43172355889155</v>
      </c>
      <c r="Y69" s="25">
        <f t="shared" si="9"/>
        <v>40.07267327893078</v>
      </c>
      <c r="Z69" s="25">
        <f t="shared" si="10"/>
        <v>0.6204546282374541</v>
      </c>
      <c r="AA69" s="25">
        <f t="shared" si="11"/>
        <v>21.568276441108445</v>
      </c>
      <c r="AB69" s="25">
        <f t="shared" si="12"/>
        <v>21.568276441108445</v>
      </c>
      <c r="AC69" s="25">
        <v>112.8</v>
      </c>
      <c r="AD69" s="25">
        <v>100.67</v>
      </c>
      <c r="AE69" s="25">
        <v>105.28</v>
      </c>
      <c r="AF69" s="25">
        <v>68.12</v>
      </c>
      <c r="AG69" s="25">
        <v>200.88</v>
      </c>
      <c r="AH69" s="25">
        <v>200.88</v>
      </c>
    </row>
    <row r="70" spans="1:34" ht="13.5">
      <c r="A70" s="35" t="s">
        <v>63</v>
      </c>
      <c r="B70" s="35">
        <v>1008062</v>
      </c>
      <c r="C70" s="35"/>
      <c r="D70" s="35">
        <v>2</v>
      </c>
      <c r="E70" s="34" t="s">
        <v>121</v>
      </c>
      <c r="F70" s="25">
        <v>28897327.6</v>
      </c>
      <c r="G70" s="25">
        <v>21169136.47</v>
      </c>
      <c r="H70" s="25">
        <v>10534340.62</v>
      </c>
      <c r="I70" s="25">
        <v>200000</v>
      </c>
      <c r="J70" s="25">
        <v>7728191.13</v>
      </c>
      <c r="K70" s="25">
        <v>7728191.13</v>
      </c>
      <c r="L70" s="25">
        <v>27204873.84</v>
      </c>
      <c r="M70" s="25">
        <v>19606634.06</v>
      </c>
      <c r="N70" s="25">
        <v>9937591.08</v>
      </c>
      <c r="O70" s="25">
        <v>148979.54</v>
      </c>
      <c r="P70" s="25">
        <v>7598239.78</v>
      </c>
      <c r="Q70" s="25">
        <v>7598239.78</v>
      </c>
      <c r="R70" s="25">
        <f t="shared" si="2"/>
        <v>94.14321703575108</v>
      </c>
      <c r="S70" s="25">
        <f t="shared" si="3"/>
        <v>92.61896009686407</v>
      </c>
      <c r="T70" s="25">
        <f t="shared" si="4"/>
        <v>94.33519798223499</v>
      </c>
      <c r="U70" s="25">
        <f t="shared" si="5"/>
        <v>74.48977</v>
      </c>
      <c r="V70" s="25">
        <f t="shared" si="6"/>
        <v>98.31847649968772</v>
      </c>
      <c r="W70" s="25">
        <f t="shared" si="7"/>
        <v>98.31847649968772</v>
      </c>
      <c r="X70" s="25">
        <f t="shared" si="8"/>
        <v>72.07029951806607</v>
      </c>
      <c r="Y70" s="25">
        <f t="shared" si="9"/>
        <v>36.528715914824474</v>
      </c>
      <c r="Z70" s="25">
        <f t="shared" si="10"/>
        <v>0.5476207714698228</v>
      </c>
      <c r="AA70" s="25">
        <f t="shared" si="11"/>
        <v>27.92970048193394</v>
      </c>
      <c r="AB70" s="25">
        <f t="shared" si="12"/>
        <v>27.92970048193394</v>
      </c>
      <c r="AC70" s="25">
        <v>97.24</v>
      </c>
      <c r="AD70" s="25">
        <v>86.24</v>
      </c>
      <c r="AE70" s="25">
        <v>108.07</v>
      </c>
      <c r="AF70" s="25">
        <v>95.1</v>
      </c>
      <c r="AG70" s="25">
        <v>145</v>
      </c>
      <c r="AH70" s="25">
        <v>145</v>
      </c>
    </row>
    <row r="71" spans="1:34" ht="13.5">
      <c r="A71" s="35" t="s">
        <v>63</v>
      </c>
      <c r="B71" s="35">
        <v>1008072</v>
      </c>
      <c r="C71" s="35"/>
      <c r="D71" s="35">
        <v>2</v>
      </c>
      <c r="E71" s="34" t="s">
        <v>117</v>
      </c>
      <c r="F71" s="25">
        <v>33977829.58</v>
      </c>
      <c r="G71" s="25">
        <v>26839233.67</v>
      </c>
      <c r="H71" s="25">
        <v>13154053.16</v>
      </c>
      <c r="I71" s="25">
        <v>45000</v>
      </c>
      <c r="J71" s="25">
        <v>7138595.91</v>
      </c>
      <c r="K71" s="25">
        <v>7138595.91</v>
      </c>
      <c r="L71" s="25">
        <v>30375485.01</v>
      </c>
      <c r="M71" s="25">
        <v>25071307.97</v>
      </c>
      <c r="N71" s="25">
        <v>12764033.77</v>
      </c>
      <c r="O71" s="25">
        <v>40218.84</v>
      </c>
      <c r="P71" s="25">
        <v>5304177.04</v>
      </c>
      <c r="Q71" s="25">
        <v>5304177.04</v>
      </c>
      <c r="R71" s="25">
        <f t="shared" si="2"/>
        <v>89.39795562421561</v>
      </c>
      <c r="S71" s="25">
        <f t="shared" si="3"/>
        <v>93.41290544380881</v>
      </c>
      <c r="T71" s="25">
        <f t="shared" si="4"/>
        <v>97.03498697127053</v>
      </c>
      <c r="U71" s="25">
        <f t="shared" si="5"/>
        <v>89.37519999999999</v>
      </c>
      <c r="V71" s="25">
        <f t="shared" si="6"/>
        <v>74.30280557791092</v>
      </c>
      <c r="W71" s="25">
        <f t="shared" si="7"/>
        <v>74.30280557791092</v>
      </c>
      <c r="X71" s="25">
        <f t="shared" si="8"/>
        <v>82.53796758058743</v>
      </c>
      <c r="Y71" s="25">
        <f t="shared" si="9"/>
        <v>42.02083939004732</v>
      </c>
      <c r="Z71" s="25">
        <f t="shared" si="10"/>
        <v>0.13240558952971265</v>
      </c>
      <c r="AA71" s="25">
        <f t="shared" si="11"/>
        <v>17.46203241941255</v>
      </c>
      <c r="AB71" s="25">
        <f t="shared" si="12"/>
        <v>17.46203241941255</v>
      </c>
      <c r="AC71" s="25">
        <v>83.83</v>
      </c>
      <c r="AD71" s="25">
        <v>103.72</v>
      </c>
      <c r="AE71" s="25">
        <v>105.16</v>
      </c>
      <c r="AF71" s="25">
        <v>172.92</v>
      </c>
      <c r="AG71" s="25">
        <v>43.97</v>
      </c>
      <c r="AH71" s="25">
        <v>43.97</v>
      </c>
    </row>
    <row r="72" spans="1:34" ht="13.5">
      <c r="A72" s="35" t="s">
        <v>63</v>
      </c>
      <c r="B72" s="35">
        <v>1009013</v>
      </c>
      <c r="C72" s="35"/>
      <c r="D72" s="35">
        <v>3</v>
      </c>
      <c r="E72" s="34" t="s">
        <v>122</v>
      </c>
      <c r="F72" s="25">
        <v>40820336.29</v>
      </c>
      <c r="G72" s="25">
        <v>37473648.25</v>
      </c>
      <c r="H72" s="25">
        <v>19521014.02</v>
      </c>
      <c r="I72" s="25">
        <v>335000</v>
      </c>
      <c r="J72" s="25">
        <v>3346688.04</v>
      </c>
      <c r="K72" s="25">
        <v>3346688.04</v>
      </c>
      <c r="L72" s="25">
        <v>39907544.44</v>
      </c>
      <c r="M72" s="25">
        <v>36649428.97</v>
      </c>
      <c r="N72" s="25">
        <v>19378592.2</v>
      </c>
      <c r="O72" s="25">
        <v>324745.03</v>
      </c>
      <c r="P72" s="25">
        <v>3258115.47</v>
      </c>
      <c r="Q72" s="25">
        <v>3258115.47</v>
      </c>
      <c r="R72" s="25">
        <f t="shared" si="2"/>
        <v>97.76387964196265</v>
      </c>
      <c r="S72" s="25">
        <f t="shared" si="3"/>
        <v>97.80053632755119</v>
      </c>
      <c r="T72" s="25">
        <f t="shared" si="4"/>
        <v>99.27041792063628</v>
      </c>
      <c r="U72" s="25">
        <f t="shared" si="5"/>
        <v>96.93881492537314</v>
      </c>
      <c r="V72" s="25">
        <f t="shared" si="6"/>
        <v>97.35342616517076</v>
      </c>
      <c r="W72" s="25">
        <f t="shared" si="7"/>
        <v>97.35342616517076</v>
      </c>
      <c r="X72" s="25">
        <f t="shared" si="8"/>
        <v>91.83584077717812</v>
      </c>
      <c r="Y72" s="25">
        <f t="shared" si="9"/>
        <v>48.55871858799839</v>
      </c>
      <c r="Z72" s="25">
        <f t="shared" si="10"/>
        <v>0.8137434526653128</v>
      </c>
      <c r="AA72" s="25">
        <f t="shared" si="11"/>
        <v>8.16415922282188</v>
      </c>
      <c r="AB72" s="25">
        <f t="shared" si="12"/>
        <v>8.16415922282188</v>
      </c>
      <c r="AC72" s="25">
        <v>104.19</v>
      </c>
      <c r="AD72" s="25">
        <v>103.74</v>
      </c>
      <c r="AE72" s="25">
        <v>106.2</v>
      </c>
      <c r="AF72" s="25">
        <v>66.18</v>
      </c>
      <c r="AG72" s="25">
        <v>109.55</v>
      </c>
      <c r="AH72" s="25">
        <v>109.55</v>
      </c>
    </row>
    <row r="73" spans="1:34" ht="13.5">
      <c r="A73" s="35" t="s">
        <v>63</v>
      </c>
      <c r="B73" s="35">
        <v>1009022</v>
      </c>
      <c r="C73" s="35"/>
      <c r="D73" s="35">
        <v>2</v>
      </c>
      <c r="E73" s="34" t="s">
        <v>123</v>
      </c>
      <c r="F73" s="25">
        <v>17504385.93</v>
      </c>
      <c r="G73" s="25">
        <v>13850991.72</v>
      </c>
      <c r="H73" s="25">
        <v>6480875.7</v>
      </c>
      <c r="I73" s="25">
        <v>230000</v>
      </c>
      <c r="J73" s="25">
        <v>3653394.21</v>
      </c>
      <c r="K73" s="25">
        <v>3653394.21</v>
      </c>
      <c r="L73" s="25">
        <v>16345837.71</v>
      </c>
      <c r="M73" s="25">
        <v>12823846.92</v>
      </c>
      <c r="N73" s="25">
        <v>6255911.7</v>
      </c>
      <c r="O73" s="25">
        <v>190499.02</v>
      </c>
      <c r="P73" s="25">
        <v>3521990.79</v>
      </c>
      <c r="Q73" s="25">
        <v>3521990.79</v>
      </c>
      <c r="R73" s="25">
        <f t="shared" si="2"/>
        <v>93.38138324513051</v>
      </c>
      <c r="S73" s="25">
        <f t="shared" si="3"/>
        <v>92.58432305235685</v>
      </c>
      <c r="T73" s="25">
        <f t="shared" si="4"/>
        <v>96.52880242711645</v>
      </c>
      <c r="U73" s="25">
        <f t="shared" si="5"/>
        <v>82.82566086956521</v>
      </c>
      <c r="V73" s="25">
        <f t="shared" si="6"/>
        <v>96.40325099217803</v>
      </c>
      <c r="W73" s="25">
        <f t="shared" si="7"/>
        <v>96.40325099217803</v>
      </c>
      <c r="X73" s="25">
        <f t="shared" si="8"/>
        <v>78.45328668688953</v>
      </c>
      <c r="Y73" s="25">
        <f t="shared" si="9"/>
        <v>38.27219999971479</v>
      </c>
      <c r="Z73" s="25">
        <f t="shared" si="10"/>
        <v>1.1654283089049462</v>
      </c>
      <c r="AA73" s="25">
        <f t="shared" si="11"/>
        <v>21.54671331311046</v>
      </c>
      <c r="AB73" s="25">
        <f t="shared" si="12"/>
        <v>21.54671331311046</v>
      </c>
      <c r="AC73" s="25">
        <v>119.12</v>
      </c>
      <c r="AD73" s="25">
        <v>109.36</v>
      </c>
      <c r="AE73" s="25">
        <v>105.37</v>
      </c>
      <c r="AF73" s="25">
        <v>79.25</v>
      </c>
      <c r="AG73" s="25">
        <v>176.43</v>
      </c>
      <c r="AH73" s="25">
        <v>176.43</v>
      </c>
    </row>
    <row r="74" spans="1:34" ht="13.5">
      <c r="A74" s="35" t="s">
        <v>63</v>
      </c>
      <c r="B74" s="35">
        <v>1009032</v>
      </c>
      <c r="C74" s="35"/>
      <c r="D74" s="35">
        <v>2</v>
      </c>
      <c r="E74" s="34" t="s">
        <v>124</v>
      </c>
      <c r="F74" s="25">
        <v>16735664.35</v>
      </c>
      <c r="G74" s="25">
        <v>14242763.35</v>
      </c>
      <c r="H74" s="25">
        <v>7564028.42</v>
      </c>
      <c r="I74" s="25">
        <v>84600</v>
      </c>
      <c r="J74" s="25">
        <v>2492901</v>
      </c>
      <c r="K74" s="25">
        <v>2492901</v>
      </c>
      <c r="L74" s="25">
        <v>15655832.41</v>
      </c>
      <c r="M74" s="25">
        <v>13811328.84</v>
      </c>
      <c r="N74" s="25">
        <v>7462231.38</v>
      </c>
      <c r="O74" s="25">
        <v>84416.75</v>
      </c>
      <c r="P74" s="25">
        <v>1844503.57</v>
      </c>
      <c r="Q74" s="25">
        <v>1844503.57</v>
      </c>
      <c r="R74" s="25">
        <f aca="true" t="shared" si="13" ref="R74:R137">+IF(F74&lt;&gt;0,L74/F74*100,0)</f>
        <v>93.54771990273575</v>
      </c>
      <c r="S74" s="25">
        <f aca="true" t="shared" si="14" ref="S74:S137">+IF(G74&lt;&gt;0,M74/G74*100,0)</f>
        <v>96.97085109540909</v>
      </c>
      <c r="T74" s="25">
        <f aca="true" t="shared" si="15" ref="T74:T137">+IF(H74&lt;&gt;0,N74/H74*100,0)</f>
        <v>98.65419543201558</v>
      </c>
      <c r="U74" s="25">
        <f aca="true" t="shared" si="16" ref="U74:U137">+IF(I74&lt;&gt;0,O74/I74*100,0)</f>
        <v>99.78339243498819</v>
      </c>
      <c r="V74" s="25">
        <f aca="true" t="shared" si="17" ref="V74:V137">+IF(J74&lt;&gt;0,P74/J74*100,0)</f>
        <v>73.990245501125</v>
      </c>
      <c r="W74" s="25">
        <f aca="true" t="shared" si="18" ref="W74:W137">+IF(K74&lt;&gt;0,Q74/K74*100,0)</f>
        <v>73.990245501125</v>
      </c>
      <c r="X74" s="25">
        <f aca="true" t="shared" si="19" ref="X74:X137">+IF($L74&lt;&gt;0,M74/$L74*100,0)</f>
        <v>88.2184254296064</v>
      </c>
      <c r="Y74" s="25">
        <f aca="true" t="shared" si="20" ref="Y74:Y137">+IF($L74&lt;&gt;0,N74/$L74*100,0)</f>
        <v>47.66422624218676</v>
      </c>
      <c r="Z74" s="25">
        <f aca="true" t="shared" si="21" ref="Z74:Z137">+IF($L74&lt;&gt;0,O74/$L74*100,0)</f>
        <v>0.5392032042070128</v>
      </c>
      <c r="AA74" s="25">
        <f aca="true" t="shared" si="22" ref="AA74:AA137">+IF($L74&lt;&gt;0,P74/$L74*100,0)</f>
        <v>11.781574570393603</v>
      </c>
      <c r="AB74" s="25">
        <f aca="true" t="shared" si="23" ref="AB74:AB137">+IF($L74&lt;&gt;0,Q74/$L74*100,0)</f>
        <v>11.781574570393603</v>
      </c>
      <c r="AC74" s="25">
        <v>118.63</v>
      </c>
      <c r="AD74" s="25">
        <v>106.51</v>
      </c>
      <c r="AE74" s="25">
        <v>103.49</v>
      </c>
      <c r="AF74" s="25">
        <v>122.23</v>
      </c>
      <c r="AG74" s="25">
        <v>799.47</v>
      </c>
      <c r="AH74" s="25">
        <v>799.47</v>
      </c>
    </row>
    <row r="75" spans="1:34" ht="13.5">
      <c r="A75" s="35" t="s">
        <v>63</v>
      </c>
      <c r="B75" s="35">
        <v>1009043</v>
      </c>
      <c r="C75" s="35"/>
      <c r="D75" s="35">
        <v>3</v>
      </c>
      <c r="E75" s="34" t="s">
        <v>125</v>
      </c>
      <c r="F75" s="25">
        <v>31891777.76</v>
      </c>
      <c r="G75" s="25">
        <v>28982004.45</v>
      </c>
      <c r="H75" s="25">
        <v>17093849.1</v>
      </c>
      <c r="I75" s="25">
        <v>382394.05</v>
      </c>
      <c r="J75" s="25">
        <v>2909773.31</v>
      </c>
      <c r="K75" s="25">
        <v>2904773.31</v>
      </c>
      <c r="L75" s="25">
        <v>30900760.49</v>
      </c>
      <c r="M75" s="25">
        <v>28385220.6</v>
      </c>
      <c r="N75" s="25">
        <v>17013229.69</v>
      </c>
      <c r="O75" s="25">
        <v>367372.01</v>
      </c>
      <c r="P75" s="25">
        <v>2515539.89</v>
      </c>
      <c r="Q75" s="25">
        <v>2515539.89</v>
      </c>
      <c r="R75" s="25">
        <f t="shared" si="13"/>
        <v>96.89256184632336</v>
      </c>
      <c r="S75" s="25">
        <f t="shared" si="14"/>
        <v>97.9408468761035</v>
      </c>
      <c r="T75" s="25">
        <f t="shared" si="15"/>
        <v>99.52837181650328</v>
      </c>
      <c r="U75" s="25">
        <f t="shared" si="16"/>
        <v>96.071581134696</v>
      </c>
      <c r="V75" s="25">
        <f t="shared" si="17"/>
        <v>86.4514043535577</v>
      </c>
      <c r="W75" s="25">
        <f t="shared" si="18"/>
        <v>86.60021356365327</v>
      </c>
      <c r="X75" s="25">
        <f t="shared" si="19"/>
        <v>91.85929456068219</v>
      </c>
      <c r="Y75" s="25">
        <f t="shared" si="20"/>
        <v>55.05764071892588</v>
      </c>
      <c r="Z75" s="25">
        <f t="shared" si="21"/>
        <v>1.1888769213912638</v>
      </c>
      <c r="AA75" s="25">
        <f t="shared" si="22"/>
        <v>8.140705439317815</v>
      </c>
      <c r="AB75" s="25">
        <f t="shared" si="23"/>
        <v>8.140705439317815</v>
      </c>
      <c r="AC75" s="25">
        <v>100.23</v>
      </c>
      <c r="AD75" s="25">
        <v>104.73</v>
      </c>
      <c r="AE75" s="25">
        <v>105.16</v>
      </c>
      <c r="AF75" s="25">
        <v>71.43</v>
      </c>
      <c r="AG75" s="25">
        <v>67.53</v>
      </c>
      <c r="AH75" s="25">
        <v>67.53</v>
      </c>
    </row>
    <row r="76" spans="1:34" ht="13.5">
      <c r="A76" s="35" t="s">
        <v>63</v>
      </c>
      <c r="B76" s="35">
        <v>1009052</v>
      </c>
      <c r="C76" s="35"/>
      <c r="D76" s="35">
        <v>2</v>
      </c>
      <c r="E76" s="34" t="s">
        <v>126</v>
      </c>
      <c r="F76" s="25">
        <v>53511326.85</v>
      </c>
      <c r="G76" s="25">
        <v>28937595.23</v>
      </c>
      <c r="H76" s="25">
        <v>11826954.34</v>
      </c>
      <c r="I76" s="25">
        <v>700000</v>
      </c>
      <c r="J76" s="25">
        <v>24573731.62</v>
      </c>
      <c r="K76" s="25">
        <v>24573731.62</v>
      </c>
      <c r="L76" s="25">
        <v>36742000.75</v>
      </c>
      <c r="M76" s="25">
        <v>26004665.31</v>
      </c>
      <c r="N76" s="25">
        <v>10963185.5</v>
      </c>
      <c r="O76" s="25">
        <v>239756.81</v>
      </c>
      <c r="P76" s="25">
        <v>10737335.44</v>
      </c>
      <c r="Q76" s="25">
        <v>10737335.44</v>
      </c>
      <c r="R76" s="25">
        <f t="shared" si="13"/>
        <v>68.6620999942557</v>
      </c>
      <c r="S76" s="25">
        <f t="shared" si="14"/>
        <v>89.86463838239263</v>
      </c>
      <c r="T76" s="25">
        <f t="shared" si="15"/>
        <v>92.69660797557455</v>
      </c>
      <c r="U76" s="25">
        <f t="shared" si="16"/>
        <v>34.250972857142855</v>
      </c>
      <c r="V76" s="25">
        <f t="shared" si="17"/>
        <v>43.69436276931228</v>
      </c>
      <c r="W76" s="25">
        <f t="shared" si="18"/>
        <v>43.69436276931228</v>
      </c>
      <c r="X76" s="25">
        <f t="shared" si="19"/>
        <v>70.77639970381851</v>
      </c>
      <c r="Y76" s="25">
        <f t="shared" si="20"/>
        <v>29.83829208048775</v>
      </c>
      <c r="Z76" s="25">
        <f t="shared" si="21"/>
        <v>0.6525415195306151</v>
      </c>
      <c r="AA76" s="25">
        <f t="shared" si="22"/>
        <v>29.223600296181473</v>
      </c>
      <c r="AB76" s="25">
        <f t="shared" si="23"/>
        <v>29.223600296181473</v>
      </c>
      <c r="AC76" s="25">
        <v>82.07</v>
      </c>
      <c r="AD76" s="25">
        <v>106.33</v>
      </c>
      <c r="AE76" s="25">
        <v>105.58</v>
      </c>
      <c r="AF76" s="25">
        <v>75.49</v>
      </c>
      <c r="AG76" s="25">
        <v>52.86</v>
      </c>
      <c r="AH76" s="25">
        <v>52.86</v>
      </c>
    </row>
    <row r="77" spans="1:34" ht="13.5">
      <c r="A77" s="35" t="s">
        <v>63</v>
      </c>
      <c r="B77" s="35">
        <v>1009062</v>
      </c>
      <c r="C77" s="35"/>
      <c r="D77" s="35">
        <v>2</v>
      </c>
      <c r="E77" s="34" t="s">
        <v>127</v>
      </c>
      <c r="F77" s="25">
        <v>16341209.7</v>
      </c>
      <c r="G77" s="25">
        <v>15179549.7</v>
      </c>
      <c r="H77" s="25">
        <v>8797299.17</v>
      </c>
      <c r="I77" s="25">
        <v>60100</v>
      </c>
      <c r="J77" s="25">
        <v>1161660</v>
      </c>
      <c r="K77" s="25">
        <v>1161660</v>
      </c>
      <c r="L77" s="25">
        <v>13888417.71</v>
      </c>
      <c r="M77" s="25">
        <v>13318818.33</v>
      </c>
      <c r="N77" s="25">
        <v>7643872.16</v>
      </c>
      <c r="O77" s="25">
        <v>39332.66</v>
      </c>
      <c r="P77" s="25">
        <v>569599.38</v>
      </c>
      <c r="Q77" s="25">
        <v>569599.38</v>
      </c>
      <c r="R77" s="25">
        <f t="shared" si="13"/>
        <v>84.99014433429615</v>
      </c>
      <c r="S77" s="25">
        <f t="shared" si="14"/>
        <v>87.74185396290116</v>
      </c>
      <c r="T77" s="25">
        <f t="shared" si="15"/>
        <v>86.8888509108188</v>
      </c>
      <c r="U77" s="25">
        <f t="shared" si="16"/>
        <v>65.44535773710483</v>
      </c>
      <c r="V77" s="25">
        <f t="shared" si="17"/>
        <v>49.033226589535666</v>
      </c>
      <c r="W77" s="25">
        <f t="shared" si="18"/>
        <v>49.033226589535666</v>
      </c>
      <c r="X77" s="25">
        <f t="shared" si="19"/>
        <v>95.89874532942744</v>
      </c>
      <c r="Y77" s="25">
        <f t="shared" si="20"/>
        <v>55.0377467009523</v>
      </c>
      <c r="Z77" s="25">
        <f t="shared" si="21"/>
        <v>0.2832047596874878</v>
      </c>
      <c r="AA77" s="25">
        <f t="shared" si="22"/>
        <v>4.1012546705725486</v>
      </c>
      <c r="AB77" s="25">
        <f t="shared" si="23"/>
        <v>4.1012546705725486</v>
      </c>
      <c r="AC77" s="25">
        <v>95.89</v>
      </c>
      <c r="AD77" s="25">
        <v>105.5</v>
      </c>
      <c r="AE77" s="25">
        <v>103.92</v>
      </c>
      <c r="AF77" s="25">
        <v>79.04</v>
      </c>
      <c r="AG77" s="25">
        <v>30.63</v>
      </c>
      <c r="AH77" s="25">
        <v>30.63</v>
      </c>
    </row>
    <row r="78" spans="1:34" ht="13.5">
      <c r="A78" s="35" t="s">
        <v>63</v>
      </c>
      <c r="B78" s="35">
        <v>1009072</v>
      </c>
      <c r="C78" s="35"/>
      <c r="D78" s="35">
        <v>2</v>
      </c>
      <c r="E78" s="34" t="s">
        <v>128</v>
      </c>
      <c r="F78" s="25">
        <v>20527909.61</v>
      </c>
      <c r="G78" s="25">
        <v>14383225.14</v>
      </c>
      <c r="H78" s="25">
        <v>6921856.26</v>
      </c>
      <c r="I78" s="25">
        <v>260000</v>
      </c>
      <c r="J78" s="25">
        <v>6144684.47</v>
      </c>
      <c r="K78" s="25">
        <v>6144684.47</v>
      </c>
      <c r="L78" s="25">
        <v>19467416.55</v>
      </c>
      <c r="M78" s="25">
        <v>13344618.56</v>
      </c>
      <c r="N78" s="25">
        <v>6734695.45</v>
      </c>
      <c r="O78" s="25">
        <v>250240.44</v>
      </c>
      <c r="P78" s="25">
        <v>6122797.99</v>
      </c>
      <c r="Q78" s="25">
        <v>6122797.99</v>
      </c>
      <c r="R78" s="25">
        <f t="shared" si="13"/>
        <v>94.83389648460168</v>
      </c>
      <c r="S78" s="25">
        <f t="shared" si="14"/>
        <v>92.77904246168256</v>
      </c>
      <c r="T78" s="25">
        <f t="shared" si="15"/>
        <v>97.29608932965621</v>
      </c>
      <c r="U78" s="25">
        <f t="shared" si="16"/>
        <v>96.24632307692308</v>
      </c>
      <c r="V78" s="25">
        <f t="shared" si="17"/>
        <v>99.64381442030334</v>
      </c>
      <c r="W78" s="25">
        <f t="shared" si="18"/>
        <v>99.64381442030334</v>
      </c>
      <c r="X78" s="25">
        <f t="shared" si="19"/>
        <v>68.5484821559438</v>
      </c>
      <c r="Y78" s="25">
        <f t="shared" si="20"/>
        <v>34.59470563391217</v>
      </c>
      <c r="Z78" s="25">
        <f t="shared" si="21"/>
        <v>1.285432195675702</v>
      </c>
      <c r="AA78" s="25">
        <f t="shared" si="22"/>
        <v>31.451517844056198</v>
      </c>
      <c r="AB78" s="25">
        <f t="shared" si="23"/>
        <v>31.451517844056198</v>
      </c>
      <c r="AC78" s="25">
        <v>144.92</v>
      </c>
      <c r="AD78" s="25">
        <v>111.31</v>
      </c>
      <c r="AE78" s="25">
        <v>101.52</v>
      </c>
      <c r="AF78" s="25">
        <v>179.33</v>
      </c>
      <c r="AG78" s="25">
        <v>423.66</v>
      </c>
      <c r="AH78" s="25">
        <v>423.66</v>
      </c>
    </row>
    <row r="79" spans="1:34" ht="13.5">
      <c r="A79" s="35" t="s">
        <v>63</v>
      </c>
      <c r="B79" s="35">
        <v>1009082</v>
      </c>
      <c r="C79" s="35"/>
      <c r="D79" s="35">
        <v>2</v>
      </c>
      <c r="E79" s="34" t="s">
        <v>129</v>
      </c>
      <c r="F79" s="25">
        <v>46996396.8</v>
      </c>
      <c r="G79" s="25">
        <v>21448715.13</v>
      </c>
      <c r="H79" s="25">
        <v>9661886.03</v>
      </c>
      <c r="I79" s="25">
        <v>504323</v>
      </c>
      <c r="J79" s="25">
        <v>25547681.67</v>
      </c>
      <c r="K79" s="25">
        <v>25547681.67</v>
      </c>
      <c r="L79" s="25">
        <v>42098925.89</v>
      </c>
      <c r="M79" s="25">
        <v>20084859.08</v>
      </c>
      <c r="N79" s="25">
        <v>9501690.12</v>
      </c>
      <c r="O79" s="25">
        <v>491495.25</v>
      </c>
      <c r="P79" s="25">
        <v>22014066.81</v>
      </c>
      <c r="Q79" s="25">
        <v>22014066.81</v>
      </c>
      <c r="R79" s="25">
        <f t="shared" si="13"/>
        <v>89.57905021773925</v>
      </c>
      <c r="S79" s="25">
        <f t="shared" si="14"/>
        <v>93.64131584696933</v>
      </c>
      <c r="T79" s="25">
        <f t="shared" si="15"/>
        <v>98.34198096000517</v>
      </c>
      <c r="U79" s="25">
        <f t="shared" si="16"/>
        <v>97.4564416058756</v>
      </c>
      <c r="V79" s="25">
        <f t="shared" si="17"/>
        <v>86.16854982912426</v>
      </c>
      <c r="W79" s="25">
        <f t="shared" si="18"/>
        <v>86.16854982912426</v>
      </c>
      <c r="X79" s="25">
        <f t="shared" si="19"/>
        <v>47.70872095995891</v>
      </c>
      <c r="Y79" s="25">
        <f t="shared" si="20"/>
        <v>22.569911034848968</v>
      </c>
      <c r="Z79" s="25">
        <f t="shared" si="21"/>
        <v>1.1674769358349537</v>
      </c>
      <c r="AA79" s="25">
        <f t="shared" si="22"/>
        <v>52.29127904004108</v>
      </c>
      <c r="AB79" s="25">
        <f t="shared" si="23"/>
        <v>52.29127904004108</v>
      </c>
      <c r="AC79" s="25">
        <v>163.66</v>
      </c>
      <c r="AD79" s="25">
        <v>119.76</v>
      </c>
      <c r="AE79" s="25">
        <v>105.53</v>
      </c>
      <c r="AF79" s="25">
        <v>175.88</v>
      </c>
      <c r="AG79" s="25">
        <v>245.88</v>
      </c>
      <c r="AH79" s="25">
        <v>245.88</v>
      </c>
    </row>
    <row r="80" spans="1:34" ht="13.5">
      <c r="A80" s="35" t="s">
        <v>63</v>
      </c>
      <c r="B80" s="35">
        <v>1010012</v>
      </c>
      <c r="C80" s="35"/>
      <c r="D80" s="35">
        <v>2</v>
      </c>
      <c r="E80" s="34" t="s">
        <v>130</v>
      </c>
      <c r="F80" s="25">
        <v>17739531.61</v>
      </c>
      <c r="G80" s="25">
        <v>13701693.61</v>
      </c>
      <c r="H80" s="25">
        <v>6256300.7</v>
      </c>
      <c r="I80" s="25">
        <v>110000</v>
      </c>
      <c r="J80" s="25">
        <v>4037838</v>
      </c>
      <c r="K80" s="25">
        <v>4037838</v>
      </c>
      <c r="L80" s="25">
        <v>16543413.11</v>
      </c>
      <c r="M80" s="25">
        <v>12648436.95</v>
      </c>
      <c r="N80" s="25">
        <v>5926444.91</v>
      </c>
      <c r="O80" s="25">
        <v>85699.13</v>
      </c>
      <c r="P80" s="25">
        <v>3894976.16</v>
      </c>
      <c r="Q80" s="25">
        <v>3894976.16</v>
      </c>
      <c r="R80" s="25">
        <f t="shared" si="13"/>
        <v>93.257327609903</v>
      </c>
      <c r="S80" s="25">
        <f t="shared" si="14"/>
        <v>92.31294546514093</v>
      </c>
      <c r="T80" s="25">
        <f t="shared" si="15"/>
        <v>94.7276225070192</v>
      </c>
      <c r="U80" s="25">
        <f t="shared" si="16"/>
        <v>77.90830000000001</v>
      </c>
      <c r="V80" s="25">
        <f t="shared" si="17"/>
        <v>96.46192244463498</v>
      </c>
      <c r="W80" s="25">
        <f t="shared" si="18"/>
        <v>96.46192244463498</v>
      </c>
      <c r="X80" s="25">
        <f t="shared" si="19"/>
        <v>76.45603036023078</v>
      </c>
      <c r="Y80" s="25">
        <f t="shared" si="20"/>
        <v>35.82359257182329</v>
      </c>
      <c r="Z80" s="25">
        <f t="shared" si="21"/>
        <v>0.518025690528138</v>
      </c>
      <c r="AA80" s="25">
        <f t="shared" si="22"/>
        <v>23.543969639769216</v>
      </c>
      <c r="AB80" s="25">
        <f t="shared" si="23"/>
        <v>23.543969639769216</v>
      </c>
      <c r="AC80" s="25">
        <v>110.89</v>
      </c>
      <c r="AD80" s="25">
        <v>100.51</v>
      </c>
      <c r="AE80" s="25">
        <v>102.61</v>
      </c>
      <c r="AF80" s="25">
        <v>73.15</v>
      </c>
      <c r="AG80" s="25">
        <v>166.84</v>
      </c>
      <c r="AH80" s="25">
        <v>166.84</v>
      </c>
    </row>
    <row r="81" spans="1:34" ht="13.5">
      <c r="A81" s="35" t="s">
        <v>63</v>
      </c>
      <c r="B81" s="35">
        <v>1010022</v>
      </c>
      <c r="C81" s="35"/>
      <c r="D81" s="35">
        <v>2</v>
      </c>
      <c r="E81" s="34" t="s">
        <v>131</v>
      </c>
      <c r="F81" s="25">
        <v>13022959.78</v>
      </c>
      <c r="G81" s="25">
        <v>11780140.16</v>
      </c>
      <c r="H81" s="25">
        <v>5925200.77</v>
      </c>
      <c r="I81" s="25">
        <v>26000</v>
      </c>
      <c r="J81" s="25">
        <v>1242819.62</v>
      </c>
      <c r="K81" s="25">
        <v>1242819.62</v>
      </c>
      <c r="L81" s="25">
        <v>12205222.31</v>
      </c>
      <c r="M81" s="25">
        <v>11206780.44</v>
      </c>
      <c r="N81" s="25">
        <v>5810493.99</v>
      </c>
      <c r="O81" s="25">
        <v>25431.23</v>
      </c>
      <c r="P81" s="25">
        <v>998441.87</v>
      </c>
      <c r="Q81" s="25">
        <v>998441.87</v>
      </c>
      <c r="R81" s="25">
        <f t="shared" si="13"/>
        <v>93.72080169320772</v>
      </c>
      <c r="S81" s="25">
        <f t="shared" si="14"/>
        <v>95.13282768954761</v>
      </c>
      <c r="T81" s="25">
        <f t="shared" si="15"/>
        <v>98.06408618960603</v>
      </c>
      <c r="U81" s="25">
        <f t="shared" si="16"/>
        <v>97.81242307692307</v>
      </c>
      <c r="V81" s="25">
        <f t="shared" si="17"/>
        <v>80.33682876683262</v>
      </c>
      <c r="W81" s="25">
        <f t="shared" si="18"/>
        <v>80.33682876683262</v>
      </c>
      <c r="X81" s="25">
        <f t="shared" si="19"/>
        <v>91.81955195374069</v>
      </c>
      <c r="Y81" s="25">
        <f t="shared" si="20"/>
        <v>47.60662151347573</v>
      </c>
      <c r="Z81" s="25">
        <f t="shared" si="21"/>
        <v>0.20836351320830632</v>
      </c>
      <c r="AA81" s="25">
        <f t="shared" si="22"/>
        <v>8.180448046259306</v>
      </c>
      <c r="AB81" s="25">
        <f t="shared" si="23"/>
        <v>8.180448046259306</v>
      </c>
      <c r="AC81" s="25">
        <v>91.5</v>
      </c>
      <c r="AD81" s="25">
        <v>105.33</v>
      </c>
      <c r="AE81" s="25">
        <v>100.52</v>
      </c>
      <c r="AF81" s="25">
        <v>149.42</v>
      </c>
      <c r="AG81" s="25">
        <v>36.98</v>
      </c>
      <c r="AH81" s="25">
        <v>36.98</v>
      </c>
    </row>
    <row r="82" spans="1:34" ht="13.5">
      <c r="A82" s="35" t="s">
        <v>63</v>
      </c>
      <c r="B82" s="35">
        <v>1010032</v>
      </c>
      <c r="C82" s="35"/>
      <c r="D82" s="35">
        <v>2</v>
      </c>
      <c r="E82" s="34" t="s">
        <v>132</v>
      </c>
      <c r="F82" s="25">
        <v>26916153.13</v>
      </c>
      <c r="G82" s="25">
        <v>24466353.13</v>
      </c>
      <c r="H82" s="25">
        <v>13813187.52</v>
      </c>
      <c r="I82" s="25">
        <v>0</v>
      </c>
      <c r="J82" s="25">
        <v>2449800</v>
      </c>
      <c r="K82" s="25">
        <v>2449800</v>
      </c>
      <c r="L82" s="25">
        <v>25774748.61</v>
      </c>
      <c r="M82" s="25">
        <v>23415920.17</v>
      </c>
      <c r="N82" s="25">
        <v>13510262.91</v>
      </c>
      <c r="O82" s="25">
        <v>0</v>
      </c>
      <c r="P82" s="25">
        <v>2358828.44</v>
      </c>
      <c r="Q82" s="25">
        <v>2358828.44</v>
      </c>
      <c r="R82" s="25">
        <f t="shared" si="13"/>
        <v>95.75940694612923</v>
      </c>
      <c r="S82" s="25">
        <f t="shared" si="14"/>
        <v>95.706622256212</v>
      </c>
      <c r="T82" s="25">
        <f t="shared" si="15"/>
        <v>97.80698980911251</v>
      </c>
      <c r="U82" s="25">
        <f t="shared" si="16"/>
        <v>0</v>
      </c>
      <c r="V82" s="25">
        <f t="shared" si="17"/>
        <v>96.28657196505837</v>
      </c>
      <c r="W82" s="25">
        <f t="shared" si="18"/>
        <v>96.28657196505837</v>
      </c>
      <c r="X82" s="25">
        <f t="shared" si="19"/>
        <v>90.84829700692084</v>
      </c>
      <c r="Y82" s="25">
        <f t="shared" si="20"/>
        <v>52.416662193005195</v>
      </c>
      <c r="Z82" s="25">
        <f t="shared" si="21"/>
        <v>0</v>
      </c>
      <c r="AA82" s="25">
        <f t="shared" si="22"/>
        <v>9.151702993079164</v>
      </c>
      <c r="AB82" s="25">
        <f t="shared" si="23"/>
        <v>9.151702993079164</v>
      </c>
      <c r="AC82" s="25">
        <v>97.74</v>
      </c>
      <c r="AD82" s="25">
        <v>103.76</v>
      </c>
      <c r="AE82" s="25">
        <v>103.21</v>
      </c>
      <c r="AF82" s="25"/>
      <c r="AG82" s="25">
        <v>62.05</v>
      </c>
      <c r="AH82" s="25">
        <v>62.05</v>
      </c>
    </row>
    <row r="83" spans="1:34" ht="13.5">
      <c r="A83" s="35" t="s">
        <v>63</v>
      </c>
      <c r="B83" s="35">
        <v>1010042</v>
      </c>
      <c r="C83" s="35"/>
      <c r="D83" s="35">
        <v>2</v>
      </c>
      <c r="E83" s="34" t="s">
        <v>133</v>
      </c>
      <c r="F83" s="25">
        <v>23911938</v>
      </c>
      <c r="G83" s="25">
        <v>19463053</v>
      </c>
      <c r="H83" s="25">
        <v>7657870.2</v>
      </c>
      <c r="I83" s="25">
        <v>114626</v>
      </c>
      <c r="J83" s="25">
        <v>4448885</v>
      </c>
      <c r="K83" s="25">
        <v>4448885</v>
      </c>
      <c r="L83" s="25">
        <v>21240155.29</v>
      </c>
      <c r="M83" s="25">
        <v>16991574.52</v>
      </c>
      <c r="N83" s="25">
        <v>7205317.96</v>
      </c>
      <c r="O83" s="25">
        <v>6577.72</v>
      </c>
      <c r="P83" s="25">
        <v>4248580.77</v>
      </c>
      <c r="Q83" s="25">
        <v>4248580.77</v>
      </c>
      <c r="R83" s="25">
        <f t="shared" si="13"/>
        <v>88.82657394812583</v>
      </c>
      <c r="S83" s="25">
        <f t="shared" si="14"/>
        <v>87.30169167190779</v>
      </c>
      <c r="T83" s="25">
        <f t="shared" si="15"/>
        <v>94.09036418507067</v>
      </c>
      <c r="U83" s="25">
        <f t="shared" si="16"/>
        <v>5.73841885785075</v>
      </c>
      <c r="V83" s="25">
        <f t="shared" si="17"/>
        <v>95.49765323221435</v>
      </c>
      <c r="W83" s="25">
        <f t="shared" si="18"/>
        <v>95.49765323221435</v>
      </c>
      <c r="X83" s="25">
        <f t="shared" si="19"/>
        <v>79.99741192099354</v>
      </c>
      <c r="Y83" s="25">
        <f t="shared" si="20"/>
        <v>33.92309454249758</v>
      </c>
      <c r="Z83" s="25">
        <f t="shared" si="21"/>
        <v>0.030968323490068044</v>
      </c>
      <c r="AA83" s="25">
        <f t="shared" si="22"/>
        <v>20.002588079006458</v>
      </c>
      <c r="AB83" s="25">
        <f t="shared" si="23"/>
        <v>20.002588079006458</v>
      </c>
      <c r="AC83" s="25">
        <v>113.73</v>
      </c>
      <c r="AD83" s="25">
        <v>101.93</v>
      </c>
      <c r="AE83" s="25">
        <v>106.42</v>
      </c>
      <c r="AF83" s="25"/>
      <c r="AG83" s="25">
        <v>211.75</v>
      </c>
      <c r="AH83" s="25">
        <v>211.75</v>
      </c>
    </row>
    <row r="84" spans="1:34" ht="13.5">
      <c r="A84" s="35" t="s">
        <v>63</v>
      </c>
      <c r="B84" s="35">
        <v>1010052</v>
      </c>
      <c r="C84" s="35"/>
      <c r="D84" s="35">
        <v>2</v>
      </c>
      <c r="E84" s="34" t="s">
        <v>134</v>
      </c>
      <c r="F84" s="25">
        <v>13338944.59</v>
      </c>
      <c r="G84" s="25">
        <v>11598577.09</v>
      </c>
      <c r="H84" s="25">
        <v>5859865.85</v>
      </c>
      <c r="I84" s="25">
        <v>18270</v>
      </c>
      <c r="J84" s="25">
        <v>1740367.5</v>
      </c>
      <c r="K84" s="25">
        <v>1740367.5</v>
      </c>
      <c r="L84" s="25">
        <v>11598996.19</v>
      </c>
      <c r="M84" s="25">
        <v>10102782.96</v>
      </c>
      <c r="N84" s="25">
        <v>5481375.98</v>
      </c>
      <c r="O84" s="25">
        <v>12254.66</v>
      </c>
      <c r="P84" s="25">
        <v>1496213.23</v>
      </c>
      <c r="Q84" s="25">
        <v>1496213.23</v>
      </c>
      <c r="R84" s="25">
        <f t="shared" si="13"/>
        <v>86.95587654435259</v>
      </c>
      <c r="S84" s="25">
        <f t="shared" si="14"/>
        <v>87.10364108982269</v>
      </c>
      <c r="T84" s="25">
        <f t="shared" si="15"/>
        <v>93.54098063524783</v>
      </c>
      <c r="U84" s="25">
        <f t="shared" si="16"/>
        <v>67.07531472359058</v>
      </c>
      <c r="V84" s="25">
        <f t="shared" si="17"/>
        <v>85.97110840095554</v>
      </c>
      <c r="W84" s="25">
        <f t="shared" si="18"/>
        <v>85.97110840095554</v>
      </c>
      <c r="X84" s="25">
        <f t="shared" si="19"/>
        <v>87.10049382299178</v>
      </c>
      <c r="Y84" s="25">
        <f t="shared" si="20"/>
        <v>47.2573306362988</v>
      </c>
      <c r="Z84" s="25">
        <f t="shared" si="21"/>
        <v>0.10565276338796695</v>
      </c>
      <c r="AA84" s="25">
        <f t="shared" si="22"/>
        <v>12.899506177008238</v>
      </c>
      <c r="AB84" s="25">
        <f t="shared" si="23"/>
        <v>12.899506177008238</v>
      </c>
      <c r="AC84" s="25">
        <v>101.79</v>
      </c>
      <c r="AD84" s="25">
        <v>103.11</v>
      </c>
      <c r="AE84" s="25">
        <v>104.79</v>
      </c>
      <c r="AF84" s="25">
        <v>87.73</v>
      </c>
      <c r="AG84" s="25">
        <v>93.71</v>
      </c>
      <c r="AH84" s="25">
        <v>93.71</v>
      </c>
    </row>
    <row r="85" spans="1:34" ht="13.5">
      <c r="A85" s="35" t="s">
        <v>63</v>
      </c>
      <c r="B85" s="35">
        <v>1010062</v>
      </c>
      <c r="C85" s="35"/>
      <c r="D85" s="35">
        <v>2</v>
      </c>
      <c r="E85" s="34" t="s">
        <v>135</v>
      </c>
      <c r="F85" s="25">
        <v>46378814.14</v>
      </c>
      <c r="G85" s="25">
        <v>34882802.97</v>
      </c>
      <c r="H85" s="25">
        <v>15561139.61</v>
      </c>
      <c r="I85" s="25">
        <v>465050</v>
      </c>
      <c r="J85" s="25">
        <v>11496011.17</v>
      </c>
      <c r="K85" s="25">
        <v>11496011.17</v>
      </c>
      <c r="L85" s="25">
        <v>44988482.88</v>
      </c>
      <c r="M85" s="25">
        <v>33540842.46</v>
      </c>
      <c r="N85" s="25">
        <v>15177689.28</v>
      </c>
      <c r="O85" s="25">
        <v>421907.72</v>
      </c>
      <c r="P85" s="25">
        <v>11447640.42</v>
      </c>
      <c r="Q85" s="25">
        <v>11447640.42</v>
      </c>
      <c r="R85" s="25">
        <f t="shared" si="13"/>
        <v>97.00222766411596</v>
      </c>
      <c r="S85" s="25">
        <f t="shared" si="14"/>
        <v>96.15294530329425</v>
      </c>
      <c r="T85" s="25">
        <f t="shared" si="15"/>
        <v>97.53584673352853</v>
      </c>
      <c r="U85" s="25">
        <f t="shared" si="16"/>
        <v>90.72308784001719</v>
      </c>
      <c r="V85" s="25">
        <f t="shared" si="17"/>
        <v>99.57923883958787</v>
      </c>
      <c r="W85" s="25">
        <f t="shared" si="18"/>
        <v>99.57923883958787</v>
      </c>
      <c r="X85" s="25">
        <f t="shared" si="19"/>
        <v>74.55428659256002</v>
      </c>
      <c r="Y85" s="25">
        <f t="shared" si="20"/>
        <v>33.73683287005743</v>
      </c>
      <c r="Z85" s="25">
        <f t="shared" si="21"/>
        <v>0.9378127311502708</v>
      </c>
      <c r="AA85" s="25">
        <f t="shared" si="22"/>
        <v>25.44571340743998</v>
      </c>
      <c r="AB85" s="25">
        <f t="shared" si="23"/>
        <v>25.44571340743998</v>
      </c>
      <c r="AC85" s="25">
        <v>108.8</v>
      </c>
      <c r="AD85" s="25">
        <v>104.62</v>
      </c>
      <c r="AE85" s="25">
        <v>104.74</v>
      </c>
      <c r="AF85" s="25">
        <v>72.65</v>
      </c>
      <c r="AG85" s="25">
        <v>123.2</v>
      </c>
      <c r="AH85" s="25">
        <v>123.2</v>
      </c>
    </row>
    <row r="86" spans="1:34" ht="13.5">
      <c r="A86" s="35" t="s">
        <v>63</v>
      </c>
      <c r="B86" s="35">
        <v>1010072</v>
      </c>
      <c r="C86" s="35"/>
      <c r="D86" s="35">
        <v>2</v>
      </c>
      <c r="E86" s="34" t="s">
        <v>136</v>
      </c>
      <c r="F86" s="25">
        <v>11485990.35</v>
      </c>
      <c r="G86" s="25">
        <v>10039978.54</v>
      </c>
      <c r="H86" s="25">
        <v>5438703.8</v>
      </c>
      <c r="I86" s="25">
        <v>60000</v>
      </c>
      <c r="J86" s="25">
        <v>1446011.81</v>
      </c>
      <c r="K86" s="25">
        <v>1446011.81</v>
      </c>
      <c r="L86" s="25">
        <v>10931381.03</v>
      </c>
      <c r="M86" s="25">
        <v>9513916.3</v>
      </c>
      <c r="N86" s="25">
        <v>5304790.68</v>
      </c>
      <c r="O86" s="25">
        <v>52110.93</v>
      </c>
      <c r="P86" s="25">
        <v>1417464.73</v>
      </c>
      <c r="Q86" s="25">
        <v>1417464.73</v>
      </c>
      <c r="R86" s="25">
        <f t="shared" si="13"/>
        <v>95.17142794743859</v>
      </c>
      <c r="S86" s="25">
        <f t="shared" si="14"/>
        <v>94.76032505543584</v>
      </c>
      <c r="T86" s="25">
        <f t="shared" si="15"/>
        <v>97.53777508530617</v>
      </c>
      <c r="U86" s="25">
        <f t="shared" si="16"/>
        <v>86.85155</v>
      </c>
      <c r="V86" s="25">
        <f t="shared" si="17"/>
        <v>98.02580588881912</v>
      </c>
      <c r="W86" s="25">
        <f t="shared" si="18"/>
        <v>98.02580588881912</v>
      </c>
      <c r="X86" s="25">
        <f t="shared" si="19"/>
        <v>87.03306813558214</v>
      </c>
      <c r="Y86" s="25">
        <f t="shared" si="20"/>
        <v>48.52809233747843</v>
      </c>
      <c r="Z86" s="25">
        <f t="shared" si="21"/>
        <v>0.47670948306519695</v>
      </c>
      <c r="AA86" s="25">
        <f t="shared" si="22"/>
        <v>12.966931864417866</v>
      </c>
      <c r="AB86" s="25">
        <f t="shared" si="23"/>
        <v>12.966931864417866</v>
      </c>
      <c r="AC86" s="25">
        <v>100.23</v>
      </c>
      <c r="AD86" s="25">
        <v>101.78</v>
      </c>
      <c r="AE86" s="25">
        <v>101.74</v>
      </c>
      <c r="AF86" s="25">
        <v>96.47</v>
      </c>
      <c r="AG86" s="25">
        <v>90.91</v>
      </c>
      <c r="AH86" s="25">
        <v>90.91</v>
      </c>
    </row>
    <row r="87" spans="1:34" ht="13.5">
      <c r="A87" s="35" t="s">
        <v>63</v>
      </c>
      <c r="B87" s="35">
        <v>1010082</v>
      </c>
      <c r="C87" s="35"/>
      <c r="D87" s="35">
        <v>2</v>
      </c>
      <c r="E87" s="34" t="s">
        <v>137</v>
      </c>
      <c r="F87" s="25">
        <v>37131125.1</v>
      </c>
      <c r="G87" s="25">
        <v>34338083.66</v>
      </c>
      <c r="H87" s="25">
        <v>18519631.16</v>
      </c>
      <c r="I87" s="25">
        <v>551000</v>
      </c>
      <c r="J87" s="25">
        <v>2793041.44</v>
      </c>
      <c r="K87" s="25">
        <v>2793041.44</v>
      </c>
      <c r="L87" s="25">
        <v>35241794.98</v>
      </c>
      <c r="M87" s="25">
        <v>32871210.92</v>
      </c>
      <c r="N87" s="25">
        <v>18141235.85</v>
      </c>
      <c r="O87" s="25">
        <v>498799.99</v>
      </c>
      <c r="P87" s="25">
        <v>2370584.06</v>
      </c>
      <c r="Q87" s="25">
        <v>2370584.06</v>
      </c>
      <c r="R87" s="25">
        <f t="shared" si="13"/>
        <v>94.91173479146742</v>
      </c>
      <c r="S87" s="25">
        <f t="shared" si="14"/>
        <v>95.7281461757613</v>
      </c>
      <c r="T87" s="25">
        <f t="shared" si="15"/>
        <v>97.95678808756578</v>
      </c>
      <c r="U87" s="25">
        <f t="shared" si="16"/>
        <v>90.52631397459166</v>
      </c>
      <c r="V87" s="25">
        <f t="shared" si="17"/>
        <v>84.87464690104993</v>
      </c>
      <c r="W87" s="25">
        <f t="shared" si="18"/>
        <v>84.87464690104993</v>
      </c>
      <c r="X87" s="25">
        <f t="shared" si="19"/>
        <v>93.27337310331293</v>
      </c>
      <c r="Y87" s="25">
        <f t="shared" si="20"/>
        <v>51.4764808668097</v>
      </c>
      <c r="Z87" s="25">
        <f t="shared" si="21"/>
        <v>1.4153648821890967</v>
      </c>
      <c r="AA87" s="25">
        <f t="shared" si="22"/>
        <v>6.7266268966870895</v>
      </c>
      <c r="AB87" s="25">
        <f t="shared" si="23"/>
        <v>6.7266268966870895</v>
      </c>
      <c r="AC87" s="25">
        <v>88.89</v>
      </c>
      <c r="AD87" s="25">
        <v>108.16</v>
      </c>
      <c r="AE87" s="25">
        <v>104.46</v>
      </c>
      <c r="AF87" s="25">
        <v>94</v>
      </c>
      <c r="AG87" s="25">
        <v>25.6</v>
      </c>
      <c r="AH87" s="25">
        <v>25.6</v>
      </c>
    </row>
    <row r="88" spans="1:34" ht="13.5">
      <c r="A88" s="35" t="s">
        <v>63</v>
      </c>
      <c r="B88" s="35">
        <v>1010093</v>
      </c>
      <c r="C88" s="35"/>
      <c r="D88" s="35">
        <v>3</v>
      </c>
      <c r="E88" s="34" t="s">
        <v>138</v>
      </c>
      <c r="F88" s="25">
        <v>48936719.94</v>
      </c>
      <c r="G88" s="25">
        <v>39924679.54</v>
      </c>
      <c r="H88" s="25">
        <v>18570720.19</v>
      </c>
      <c r="I88" s="25">
        <v>520000</v>
      </c>
      <c r="J88" s="25">
        <v>9012040.4</v>
      </c>
      <c r="K88" s="25">
        <v>9012040.4</v>
      </c>
      <c r="L88" s="25">
        <v>43973237.82</v>
      </c>
      <c r="M88" s="25">
        <v>36950406.02</v>
      </c>
      <c r="N88" s="25">
        <v>18235332.26</v>
      </c>
      <c r="O88" s="25">
        <v>332704.45</v>
      </c>
      <c r="P88" s="25">
        <v>7022831.8</v>
      </c>
      <c r="Q88" s="25">
        <v>7022831.8</v>
      </c>
      <c r="R88" s="25">
        <f t="shared" si="13"/>
        <v>89.85734612764078</v>
      </c>
      <c r="S88" s="25">
        <f t="shared" si="14"/>
        <v>92.5502883072108</v>
      </c>
      <c r="T88" s="25">
        <f t="shared" si="15"/>
        <v>98.19399610478973</v>
      </c>
      <c r="U88" s="25">
        <f t="shared" si="16"/>
        <v>63.981624999999994</v>
      </c>
      <c r="V88" s="25">
        <f t="shared" si="17"/>
        <v>77.92721168893118</v>
      </c>
      <c r="W88" s="25">
        <f t="shared" si="18"/>
        <v>77.92721168893118</v>
      </c>
      <c r="X88" s="25">
        <f t="shared" si="19"/>
        <v>84.02930475861876</v>
      </c>
      <c r="Y88" s="25">
        <f t="shared" si="20"/>
        <v>41.469159798158344</v>
      </c>
      <c r="Z88" s="25">
        <f t="shared" si="21"/>
        <v>0.7566066691788583</v>
      </c>
      <c r="AA88" s="25">
        <f t="shared" si="22"/>
        <v>15.97069524138125</v>
      </c>
      <c r="AB88" s="25">
        <f t="shared" si="23"/>
        <v>15.97069524138125</v>
      </c>
      <c r="AC88" s="25">
        <v>99.72</v>
      </c>
      <c r="AD88" s="25">
        <v>101.96</v>
      </c>
      <c r="AE88" s="25">
        <v>104.78</v>
      </c>
      <c r="AF88" s="25">
        <v>76.53</v>
      </c>
      <c r="AG88" s="25">
        <v>89.38</v>
      </c>
      <c r="AH88" s="25">
        <v>89.38</v>
      </c>
    </row>
    <row r="89" spans="1:34" ht="13.5">
      <c r="A89" s="35" t="s">
        <v>63</v>
      </c>
      <c r="B89" s="35">
        <v>1010102</v>
      </c>
      <c r="C89" s="35"/>
      <c r="D89" s="35">
        <v>2</v>
      </c>
      <c r="E89" s="34" t="s">
        <v>139</v>
      </c>
      <c r="F89" s="25">
        <v>43290853.93</v>
      </c>
      <c r="G89" s="25">
        <v>34316969.98</v>
      </c>
      <c r="H89" s="25">
        <v>15343977.35</v>
      </c>
      <c r="I89" s="25">
        <v>270000</v>
      </c>
      <c r="J89" s="25">
        <v>8973883.95</v>
      </c>
      <c r="K89" s="25">
        <v>8973883.95</v>
      </c>
      <c r="L89" s="25">
        <v>41104693.36</v>
      </c>
      <c r="M89" s="25">
        <v>32302157.22</v>
      </c>
      <c r="N89" s="25">
        <v>14650426.12</v>
      </c>
      <c r="O89" s="25">
        <v>237841.88</v>
      </c>
      <c r="P89" s="25">
        <v>8802536.14</v>
      </c>
      <c r="Q89" s="25">
        <v>8802536.14</v>
      </c>
      <c r="R89" s="25">
        <f t="shared" si="13"/>
        <v>94.9500636473123</v>
      </c>
      <c r="S89" s="25">
        <f t="shared" si="14"/>
        <v>94.128815098844</v>
      </c>
      <c r="T89" s="25">
        <f t="shared" si="15"/>
        <v>95.47997749097303</v>
      </c>
      <c r="U89" s="25">
        <f t="shared" si="16"/>
        <v>88.08958518518519</v>
      </c>
      <c r="V89" s="25">
        <f t="shared" si="17"/>
        <v>98.0905947641545</v>
      </c>
      <c r="W89" s="25">
        <f t="shared" si="18"/>
        <v>98.0905947641545</v>
      </c>
      <c r="X89" s="25">
        <f t="shared" si="19"/>
        <v>78.58508257705196</v>
      </c>
      <c r="Y89" s="25">
        <f t="shared" si="20"/>
        <v>35.64173558403599</v>
      </c>
      <c r="Z89" s="25">
        <f t="shared" si="21"/>
        <v>0.5786246303237232</v>
      </c>
      <c r="AA89" s="25">
        <f t="shared" si="22"/>
        <v>21.414917422948026</v>
      </c>
      <c r="AB89" s="25">
        <f t="shared" si="23"/>
        <v>21.414917422948026</v>
      </c>
      <c r="AC89" s="25">
        <v>104.47</v>
      </c>
      <c r="AD89" s="25">
        <v>100.98</v>
      </c>
      <c r="AE89" s="25">
        <v>102.23</v>
      </c>
      <c r="AF89" s="25">
        <v>74.65</v>
      </c>
      <c r="AG89" s="25">
        <v>119.64</v>
      </c>
      <c r="AH89" s="25">
        <v>119.64</v>
      </c>
    </row>
    <row r="90" spans="1:34" ht="13.5">
      <c r="A90" s="35" t="s">
        <v>63</v>
      </c>
      <c r="B90" s="35">
        <v>1010113</v>
      </c>
      <c r="C90" s="35"/>
      <c r="D90" s="35">
        <v>3</v>
      </c>
      <c r="E90" s="34" t="s">
        <v>140</v>
      </c>
      <c r="F90" s="25">
        <v>25255834.06</v>
      </c>
      <c r="G90" s="25">
        <v>23119222.85</v>
      </c>
      <c r="H90" s="25">
        <v>11028818.44</v>
      </c>
      <c r="I90" s="25">
        <v>220000</v>
      </c>
      <c r="J90" s="25">
        <v>2136611.21</v>
      </c>
      <c r="K90" s="25">
        <v>2136611.21</v>
      </c>
      <c r="L90" s="25">
        <v>24520114.41</v>
      </c>
      <c r="M90" s="25">
        <v>22514520.15</v>
      </c>
      <c r="N90" s="25">
        <v>10870980.73</v>
      </c>
      <c r="O90" s="25">
        <v>214889.35</v>
      </c>
      <c r="P90" s="25">
        <v>2005594.26</v>
      </c>
      <c r="Q90" s="25">
        <v>2005594.26</v>
      </c>
      <c r="R90" s="25">
        <f t="shared" si="13"/>
        <v>97.08693188174995</v>
      </c>
      <c r="S90" s="25">
        <f t="shared" si="14"/>
        <v>97.38441597313465</v>
      </c>
      <c r="T90" s="25">
        <f t="shared" si="15"/>
        <v>98.56886110820771</v>
      </c>
      <c r="U90" s="25">
        <f t="shared" si="16"/>
        <v>97.67697727272727</v>
      </c>
      <c r="V90" s="25">
        <f t="shared" si="17"/>
        <v>93.86800231194144</v>
      </c>
      <c r="W90" s="25">
        <f t="shared" si="18"/>
        <v>93.86800231194144</v>
      </c>
      <c r="X90" s="25">
        <f t="shared" si="19"/>
        <v>91.82061622362552</v>
      </c>
      <c r="Y90" s="25">
        <f t="shared" si="20"/>
        <v>44.33495108638851</v>
      </c>
      <c r="Z90" s="25">
        <f t="shared" si="21"/>
        <v>0.8763798830904396</v>
      </c>
      <c r="AA90" s="25">
        <f t="shared" si="22"/>
        <v>8.179383776374475</v>
      </c>
      <c r="AB90" s="25">
        <f t="shared" si="23"/>
        <v>8.179383776374475</v>
      </c>
      <c r="AC90" s="25">
        <v>99.44</v>
      </c>
      <c r="AD90" s="25">
        <v>106.94</v>
      </c>
      <c r="AE90" s="25">
        <v>102.53</v>
      </c>
      <c r="AF90" s="25">
        <v>75.56</v>
      </c>
      <c r="AG90" s="25">
        <v>55.64</v>
      </c>
      <c r="AH90" s="25">
        <v>55.64</v>
      </c>
    </row>
    <row r="91" spans="1:34" ht="13.5">
      <c r="A91" s="35" t="s">
        <v>63</v>
      </c>
      <c r="B91" s="35">
        <v>1011012</v>
      </c>
      <c r="C91" s="35"/>
      <c r="D91" s="35">
        <v>2</v>
      </c>
      <c r="E91" s="34" t="s">
        <v>141</v>
      </c>
      <c r="F91" s="25">
        <v>16358912.84</v>
      </c>
      <c r="G91" s="25">
        <v>12655091.52</v>
      </c>
      <c r="H91" s="25">
        <v>5912118.06</v>
      </c>
      <c r="I91" s="25">
        <v>50000</v>
      </c>
      <c r="J91" s="25">
        <v>3703821.32</v>
      </c>
      <c r="K91" s="25">
        <v>3703821.32</v>
      </c>
      <c r="L91" s="25">
        <v>15444258.24</v>
      </c>
      <c r="M91" s="25">
        <v>11852496.08</v>
      </c>
      <c r="N91" s="25">
        <v>5699150.21</v>
      </c>
      <c r="O91" s="25">
        <v>34362.95</v>
      </c>
      <c r="P91" s="25">
        <v>3591762.16</v>
      </c>
      <c r="Q91" s="25">
        <v>3591762.16</v>
      </c>
      <c r="R91" s="25">
        <f t="shared" si="13"/>
        <v>94.4088301652691</v>
      </c>
      <c r="S91" s="25">
        <f t="shared" si="14"/>
        <v>93.65792464849753</v>
      </c>
      <c r="T91" s="25">
        <f t="shared" si="15"/>
        <v>96.39777406610179</v>
      </c>
      <c r="U91" s="25">
        <f t="shared" si="16"/>
        <v>68.7259</v>
      </c>
      <c r="V91" s="25">
        <f t="shared" si="17"/>
        <v>96.97449875902761</v>
      </c>
      <c r="W91" s="25">
        <f t="shared" si="18"/>
        <v>96.97449875902761</v>
      </c>
      <c r="X91" s="25">
        <f t="shared" si="19"/>
        <v>76.74370562713409</v>
      </c>
      <c r="Y91" s="25">
        <f t="shared" si="20"/>
        <v>36.90141748108972</v>
      </c>
      <c r="Z91" s="25">
        <f t="shared" si="21"/>
        <v>0.22249660337199853</v>
      </c>
      <c r="AA91" s="25">
        <f t="shared" si="22"/>
        <v>23.256294372865913</v>
      </c>
      <c r="AB91" s="25">
        <f t="shared" si="23"/>
        <v>23.256294372865913</v>
      </c>
      <c r="AC91" s="25">
        <v>113.39</v>
      </c>
      <c r="AD91" s="25">
        <v>111.93</v>
      </c>
      <c r="AE91" s="25">
        <v>104.41</v>
      </c>
      <c r="AF91" s="25">
        <v>107.09</v>
      </c>
      <c r="AG91" s="25">
        <v>118.47</v>
      </c>
      <c r="AH91" s="25">
        <v>118.47</v>
      </c>
    </row>
    <row r="92" spans="1:34" ht="13.5">
      <c r="A92" s="35" t="s">
        <v>63</v>
      </c>
      <c r="B92" s="35">
        <v>1011022</v>
      </c>
      <c r="C92" s="35"/>
      <c r="D92" s="35">
        <v>2</v>
      </c>
      <c r="E92" s="34" t="s">
        <v>142</v>
      </c>
      <c r="F92" s="25">
        <v>11544269.65</v>
      </c>
      <c r="G92" s="25">
        <v>10129769.65</v>
      </c>
      <c r="H92" s="25">
        <v>4437081.75</v>
      </c>
      <c r="I92" s="25">
        <v>142200</v>
      </c>
      <c r="J92" s="25">
        <v>1414500</v>
      </c>
      <c r="K92" s="25">
        <v>1414500</v>
      </c>
      <c r="L92" s="25">
        <v>11178760.75</v>
      </c>
      <c r="M92" s="25">
        <v>9775181.9</v>
      </c>
      <c r="N92" s="25">
        <v>4354427.24</v>
      </c>
      <c r="O92" s="25">
        <v>125533.48</v>
      </c>
      <c r="P92" s="25">
        <v>1403578.85</v>
      </c>
      <c r="Q92" s="25">
        <v>1403578.85</v>
      </c>
      <c r="R92" s="25">
        <f t="shared" si="13"/>
        <v>96.83384994389836</v>
      </c>
      <c r="S92" s="25">
        <f t="shared" si="14"/>
        <v>96.4995477463794</v>
      </c>
      <c r="T92" s="25">
        <f t="shared" si="15"/>
        <v>98.13718757829963</v>
      </c>
      <c r="U92" s="25">
        <f t="shared" si="16"/>
        <v>88.27952180028129</v>
      </c>
      <c r="V92" s="25">
        <f t="shared" si="17"/>
        <v>99.22791445740545</v>
      </c>
      <c r="W92" s="25">
        <f t="shared" si="18"/>
        <v>99.22791445740545</v>
      </c>
      <c r="X92" s="25">
        <f t="shared" si="19"/>
        <v>87.44423571280028</v>
      </c>
      <c r="Y92" s="25">
        <f t="shared" si="20"/>
        <v>38.9526830154228</v>
      </c>
      <c r="Z92" s="25">
        <f t="shared" si="21"/>
        <v>1.1229641890314184</v>
      </c>
      <c r="AA92" s="25">
        <f t="shared" si="22"/>
        <v>12.555764287199725</v>
      </c>
      <c r="AB92" s="25">
        <f t="shared" si="23"/>
        <v>12.555764287199725</v>
      </c>
      <c r="AC92" s="25">
        <v>93.96</v>
      </c>
      <c r="AD92" s="25">
        <v>95.7</v>
      </c>
      <c r="AE92" s="25">
        <v>104.27</v>
      </c>
      <c r="AF92" s="25">
        <v>76.35</v>
      </c>
      <c r="AG92" s="25">
        <v>83.44</v>
      </c>
      <c r="AH92" s="25">
        <v>83.44</v>
      </c>
    </row>
    <row r="93" spans="1:34" ht="13.5">
      <c r="A93" s="35" t="s">
        <v>63</v>
      </c>
      <c r="B93" s="35">
        <v>1011033</v>
      </c>
      <c r="C93" s="35"/>
      <c r="D93" s="35">
        <v>3</v>
      </c>
      <c r="E93" s="34" t="s">
        <v>143</v>
      </c>
      <c r="F93" s="25">
        <v>54693061.9</v>
      </c>
      <c r="G93" s="25">
        <v>40853027.45</v>
      </c>
      <c r="H93" s="25">
        <v>16713897.1</v>
      </c>
      <c r="I93" s="25">
        <v>710000</v>
      </c>
      <c r="J93" s="25">
        <v>13840034.45</v>
      </c>
      <c r="K93" s="25">
        <v>13840034.45</v>
      </c>
      <c r="L93" s="25">
        <v>48661203.94</v>
      </c>
      <c r="M93" s="25">
        <v>36874139.66</v>
      </c>
      <c r="N93" s="25">
        <v>15916233.82</v>
      </c>
      <c r="O93" s="25">
        <v>650757.89</v>
      </c>
      <c r="P93" s="25">
        <v>11787064.28</v>
      </c>
      <c r="Q93" s="25">
        <v>11787064.28</v>
      </c>
      <c r="R93" s="25">
        <f t="shared" si="13"/>
        <v>88.97143851439775</v>
      </c>
      <c r="S93" s="25">
        <f t="shared" si="14"/>
        <v>90.26048242111368</v>
      </c>
      <c r="T93" s="25">
        <f t="shared" si="15"/>
        <v>95.22754462811669</v>
      </c>
      <c r="U93" s="25">
        <f t="shared" si="16"/>
        <v>91.65604084507044</v>
      </c>
      <c r="V93" s="25">
        <f t="shared" si="17"/>
        <v>85.1664374289184</v>
      </c>
      <c r="W93" s="25">
        <f t="shared" si="18"/>
        <v>85.1664374289184</v>
      </c>
      <c r="X93" s="25">
        <f t="shared" si="19"/>
        <v>75.7772859575492</v>
      </c>
      <c r="Y93" s="25">
        <f t="shared" si="20"/>
        <v>32.70826147175676</v>
      </c>
      <c r="Z93" s="25">
        <f t="shared" si="21"/>
        <v>1.33732385824731</v>
      </c>
      <c r="AA93" s="25">
        <f t="shared" si="22"/>
        <v>24.222714042450797</v>
      </c>
      <c r="AB93" s="25">
        <f t="shared" si="23"/>
        <v>24.222714042450797</v>
      </c>
      <c r="AC93" s="25">
        <v>87.31</v>
      </c>
      <c r="AD93" s="25">
        <v>104.79</v>
      </c>
      <c r="AE93" s="25">
        <v>101.04</v>
      </c>
      <c r="AF93" s="25">
        <v>82.01</v>
      </c>
      <c r="AG93" s="25">
        <v>57.38</v>
      </c>
      <c r="AH93" s="25">
        <v>57.38</v>
      </c>
    </row>
    <row r="94" spans="1:34" ht="13.5">
      <c r="A94" s="35" t="s">
        <v>63</v>
      </c>
      <c r="B94" s="35">
        <v>1011043</v>
      </c>
      <c r="C94" s="35"/>
      <c r="D94" s="35">
        <v>3</v>
      </c>
      <c r="E94" s="34" t="s">
        <v>144</v>
      </c>
      <c r="F94" s="25">
        <v>62841467.69</v>
      </c>
      <c r="G94" s="25">
        <v>25164388.96</v>
      </c>
      <c r="H94" s="25">
        <v>9265619.05</v>
      </c>
      <c r="I94" s="25">
        <v>420000</v>
      </c>
      <c r="J94" s="25">
        <v>37677078.73</v>
      </c>
      <c r="K94" s="25">
        <v>37052078.73</v>
      </c>
      <c r="L94" s="25">
        <v>57997815.55</v>
      </c>
      <c r="M94" s="25">
        <v>23309260.81</v>
      </c>
      <c r="N94" s="25">
        <v>8881398.34</v>
      </c>
      <c r="O94" s="25">
        <v>391334.98</v>
      </c>
      <c r="P94" s="25">
        <v>34688554.74</v>
      </c>
      <c r="Q94" s="25">
        <v>34063554.74</v>
      </c>
      <c r="R94" s="25">
        <f t="shared" si="13"/>
        <v>92.29226764102015</v>
      </c>
      <c r="S94" s="25">
        <f t="shared" si="14"/>
        <v>92.6279626620427</v>
      </c>
      <c r="T94" s="25">
        <f t="shared" si="15"/>
        <v>95.85326454793108</v>
      </c>
      <c r="U94" s="25">
        <f t="shared" si="16"/>
        <v>93.17499523809524</v>
      </c>
      <c r="V94" s="25">
        <f t="shared" si="17"/>
        <v>92.06805811189281</v>
      </c>
      <c r="W94" s="25">
        <f t="shared" si="18"/>
        <v>91.93426093100608</v>
      </c>
      <c r="X94" s="25">
        <f t="shared" si="19"/>
        <v>40.189894376116726</v>
      </c>
      <c r="Y94" s="25">
        <f t="shared" si="20"/>
        <v>15.31333250360668</v>
      </c>
      <c r="Z94" s="25">
        <f t="shared" si="21"/>
        <v>0.6747408954784332</v>
      </c>
      <c r="AA94" s="25">
        <f t="shared" si="22"/>
        <v>59.81010562388328</v>
      </c>
      <c r="AB94" s="25">
        <f t="shared" si="23"/>
        <v>58.732478830403124</v>
      </c>
      <c r="AC94" s="25">
        <v>165.44</v>
      </c>
      <c r="AD94" s="25">
        <v>111.44</v>
      </c>
      <c r="AE94" s="25">
        <v>104.52</v>
      </c>
      <c r="AF94" s="25">
        <v>122.23</v>
      </c>
      <c r="AG94" s="25">
        <v>245.3</v>
      </c>
      <c r="AH94" s="25">
        <v>240.88</v>
      </c>
    </row>
    <row r="95" spans="1:34" ht="13.5">
      <c r="A95" s="35" t="s">
        <v>63</v>
      </c>
      <c r="B95" s="35">
        <v>1011052</v>
      </c>
      <c r="C95" s="35"/>
      <c r="D95" s="35">
        <v>2</v>
      </c>
      <c r="E95" s="34" t="s">
        <v>145</v>
      </c>
      <c r="F95" s="25">
        <v>23198612.79</v>
      </c>
      <c r="G95" s="25">
        <v>16335378.48</v>
      </c>
      <c r="H95" s="25">
        <v>7595394.68</v>
      </c>
      <c r="I95" s="25">
        <v>276800</v>
      </c>
      <c r="J95" s="25">
        <v>6863234.31</v>
      </c>
      <c r="K95" s="25">
        <v>6863234.31</v>
      </c>
      <c r="L95" s="25">
        <v>20958739.94</v>
      </c>
      <c r="M95" s="25">
        <v>15736852.58</v>
      </c>
      <c r="N95" s="25">
        <v>7488181.72</v>
      </c>
      <c r="O95" s="25">
        <v>150762.41</v>
      </c>
      <c r="P95" s="25">
        <v>5221887.36</v>
      </c>
      <c r="Q95" s="25">
        <v>5221887.36</v>
      </c>
      <c r="R95" s="25">
        <f t="shared" si="13"/>
        <v>90.34479832791762</v>
      </c>
      <c r="S95" s="25">
        <f t="shared" si="14"/>
        <v>96.33601449312731</v>
      </c>
      <c r="T95" s="25">
        <f t="shared" si="15"/>
        <v>98.58844780927171</v>
      </c>
      <c r="U95" s="25">
        <f t="shared" si="16"/>
        <v>54.46618858381503</v>
      </c>
      <c r="V95" s="25">
        <f t="shared" si="17"/>
        <v>76.08493494665493</v>
      </c>
      <c r="W95" s="25">
        <f t="shared" si="18"/>
        <v>76.08493494665493</v>
      </c>
      <c r="X95" s="25">
        <f t="shared" si="19"/>
        <v>75.084917438028</v>
      </c>
      <c r="Y95" s="25">
        <f t="shared" si="20"/>
        <v>35.7282057100614</v>
      </c>
      <c r="Z95" s="25">
        <f t="shared" si="21"/>
        <v>0.719329551450124</v>
      </c>
      <c r="AA95" s="25">
        <f t="shared" si="22"/>
        <v>24.915082561971996</v>
      </c>
      <c r="AB95" s="25">
        <f t="shared" si="23"/>
        <v>24.915082561971996</v>
      </c>
      <c r="AC95" s="25">
        <v>108.04</v>
      </c>
      <c r="AD95" s="25">
        <v>101.46</v>
      </c>
      <c r="AE95" s="25">
        <v>108.32</v>
      </c>
      <c r="AF95" s="25">
        <v>66.99</v>
      </c>
      <c r="AG95" s="25">
        <v>134.26</v>
      </c>
      <c r="AH95" s="25">
        <v>134.26</v>
      </c>
    </row>
    <row r="96" spans="1:34" ht="13.5">
      <c r="A96" s="35" t="s">
        <v>63</v>
      </c>
      <c r="B96" s="35">
        <v>1011062</v>
      </c>
      <c r="C96" s="35"/>
      <c r="D96" s="35">
        <v>2</v>
      </c>
      <c r="E96" s="34" t="s">
        <v>146</v>
      </c>
      <c r="F96" s="25">
        <v>15083482.61</v>
      </c>
      <c r="G96" s="25">
        <v>14687748.51</v>
      </c>
      <c r="H96" s="25">
        <v>6961325.1</v>
      </c>
      <c r="I96" s="25">
        <v>325200</v>
      </c>
      <c r="J96" s="25">
        <v>395734.1</v>
      </c>
      <c r="K96" s="25">
        <v>395734.1</v>
      </c>
      <c r="L96" s="25">
        <v>14246652.44</v>
      </c>
      <c r="M96" s="25">
        <v>13868972.47</v>
      </c>
      <c r="N96" s="25">
        <v>6777905.07</v>
      </c>
      <c r="O96" s="25">
        <v>319656.09</v>
      </c>
      <c r="P96" s="25">
        <v>377679.97</v>
      </c>
      <c r="Q96" s="25">
        <v>377679.97</v>
      </c>
      <c r="R96" s="25">
        <f t="shared" si="13"/>
        <v>94.4520095813602</v>
      </c>
      <c r="S96" s="25">
        <f t="shared" si="14"/>
        <v>94.42544894173164</v>
      </c>
      <c r="T96" s="25">
        <f t="shared" si="15"/>
        <v>97.365156383804</v>
      </c>
      <c r="U96" s="25">
        <f t="shared" si="16"/>
        <v>98.29523062730628</v>
      </c>
      <c r="V96" s="25">
        <f t="shared" si="17"/>
        <v>95.43781291528832</v>
      </c>
      <c r="W96" s="25">
        <f t="shared" si="18"/>
        <v>95.43781291528832</v>
      </c>
      <c r="X96" s="25">
        <f t="shared" si="19"/>
        <v>97.34899147999431</v>
      </c>
      <c r="Y96" s="25">
        <f t="shared" si="20"/>
        <v>47.575422356551854</v>
      </c>
      <c r="Z96" s="25">
        <f t="shared" si="21"/>
        <v>2.243727720222253</v>
      </c>
      <c r="AA96" s="25">
        <f t="shared" si="22"/>
        <v>2.6510085200057003</v>
      </c>
      <c r="AB96" s="25">
        <f t="shared" si="23"/>
        <v>2.6510085200057003</v>
      </c>
      <c r="AC96" s="25">
        <v>95.03</v>
      </c>
      <c r="AD96" s="25">
        <v>94.09</v>
      </c>
      <c r="AE96" s="25">
        <v>101.13</v>
      </c>
      <c r="AF96" s="25">
        <v>60.9</v>
      </c>
      <c r="AG96" s="25">
        <v>149.46</v>
      </c>
      <c r="AH96" s="25">
        <v>149.46</v>
      </c>
    </row>
    <row r="97" spans="1:34" ht="13.5">
      <c r="A97" s="35" t="s">
        <v>63</v>
      </c>
      <c r="B97" s="35">
        <v>1012011</v>
      </c>
      <c r="C97" s="35"/>
      <c r="D97" s="35">
        <v>1</v>
      </c>
      <c r="E97" s="34" t="s">
        <v>147</v>
      </c>
      <c r="F97" s="25">
        <v>153801784.99</v>
      </c>
      <c r="G97" s="25">
        <v>131942800.98</v>
      </c>
      <c r="H97" s="25">
        <v>65175324.05</v>
      </c>
      <c r="I97" s="25">
        <v>616837.34</v>
      </c>
      <c r="J97" s="25">
        <v>21858984.01</v>
      </c>
      <c r="K97" s="25">
        <v>19658984.01</v>
      </c>
      <c r="L97" s="25">
        <v>144210901.86</v>
      </c>
      <c r="M97" s="25">
        <v>124091033.74</v>
      </c>
      <c r="N97" s="25">
        <v>63016264.29</v>
      </c>
      <c r="O97" s="25">
        <v>578536.9</v>
      </c>
      <c r="P97" s="25">
        <v>20119868.12</v>
      </c>
      <c r="Q97" s="25">
        <v>17919868.12</v>
      </c>
      <c r="R97" s="25">
        <f t="shared" si="13"/>
        <v>93.76412755507123</v>
      </c>
      <c r="S97" s="25">
        <f t="shared" si="14"/>
        <v>94.04911281124751</v>
      </c>
      <c r="T97" s="25">
        <f t="shared" si="15"/>
        <v>96.68730490953348</v>
      </c>
      <c r="U97" s="25">
        <f t="shared" si="16"/>
        <v>93.7908363329626</v>
      </c>
      <c r="V97" s="25">
        <f t="shared" si="17"/>
        <v>92.0439308194544</v>
      </c>
      <c r="W97" s="25">
        <f t="shared" si="18"/>
        <v>91.15358205126289</v>
      </c>
      <c r="X97" s="25">
        <f t="shared" si="19"/>
        <v>86.04830296427076</v>
      </c>
      <c r="Y97" s="25">
        <f t="shared" si="20"/>
        <v>43.697295750342235</v>
      </c>
      <c r="Z97" s="25">
        <f t="shared" si="21"/>
        <v>0.40117417791454063</v>
      </c>
      <c r="AA97" s="25">
        <f t="shared" si="22"/>
        <v>13.951697035729223</v>
      </c>
      <c r="AB97" s="25">
        <f t="shared" si="23"/>
        <v>12.426153563200524</v>
      </c>
      <c r="AC97" s="25">
        <v>96.34</v>
      </c>
      <c r="AD97" s="25">
        <v>102.16</v>
      </c>
      <c r="AE97" s="25">
        <v>104.29</v>
      </c>
      <c r="AF97" s="25">
        <v>70.77</v>
      </c>
      <c r="AG97" s="25">
        <v>71.28</v>
      </c>
      <c r="AH97" s="25">
        <v>64.87</v>
      </c>
    </row>
    <row r="98" spans="1:34" ht="13.5">
      <c r="A98" s="35" t="s">
        <v>63</v>
      </c>
      <c r="B98" s="35">
        <v>1012022</v>
      </c>
      <c r="C98" s="35"/>
      <c r="D98" s="35">
        <v>2</v>
      </c>
      <c r="E98" s="34" t="s">
        <v>148</v>
      </c>
      <c r="F98" s="25">
        <v>14954950.04</v>
      </c>
      <c r="G98" s="25">
        <v>12805370.64</v>
      </c>
      <c r="H98" s="25">
        <v>6426494.52</v>
      </c>
      <c r="I98" s="25">
        <v>63020</v>
      </c>
      <c r="J98" s="25">
        <v>2149579.4</v>
      </c>
      <c r="K98" s="25">
        <v>2149579.4</v>
      </c>
      <c r="L98" s="25">
        <v>13729997.61</v>
      </c>
      <c r="M98" s="25">
        <v>11834687.93</v>
      </c>
      <c r="N98" s="25">
        <v>6028955.59</v>
      </c>
      <c r="O98" s="25">
        <v>63019.4</v>
      </c>
      <c r="P98" s="25">
        <v>1895309.68</v>
      </c>
      <c r="Q98" s="25">
        <v>1895309.68</v>
      </c>
      <c r="R98" s="25">
        <f t="shared" si="13"/>
        <v>91.80905033635271</v>
      </c>
      <c r="S98" s="25">
        <f t="shared" si="14"/>
        <v>92.41972187069784</v>
      </c>
      <c r="T98" s="25">
        <f t="shared" si="15"/>
        <v>93.81406256921542</v>
      </c>
      <c r="U98" s="25">
        <f t="shared" si="16"/>
        <v>99.99904792129483</v>
      </c>
      <c r="V98" s="25">
        <f t="shared" si="17"/>
        <v>88.171187349488</v>
      </c>
      <c r="W98" s="25">
        <f t="shared" si="18"/>
        <v>88.171187349488</v>
      </c>
      <c r="X98" s="25">
        <f t="shared" si="19"/>
        <v>86.19584843467428</v>
      </c>
      <c r="Y98" s="25">
        <f t="shared" si="20"/>
        <v>43.9108276727515</v>
      </c>
      <c r="Z98" s="25">
        <f t="shared" si="21"/>
        <v>0.4589906115795748</v>
      </c>
      <c r="AA98" s="25">
        <f t="shared" si="22"/>
        <v>13.804151565325729</v>
      </c>
      <c r="AB98" s="25">
        <f t="shared" si="23"/>
        <v>13.804151565325729</v>
      </c>
      <c r="AC98" s="25">
        <v>110.83</v>
      </c>
      <c r="AD98" s="25">
        <v>104.79</v>
      </c>
      <c r="AE98" s="25">
        <v>100.53</v>
      </c>
      <c r="AF98" s="25">
        <v>86.93</v>
      </c>
      <c r="AG98" s="25">
        <v>173.04</v>
      </c>
      <c r="AH98" s="25">
        <v>173.04</v>
      </c>
    </row>
    <row r="99" spans="1:34" ht="13.5">
      <c r="A99" s="35" t="s">
        <v>63</v>
      </c>
      <c r="B99" s="35">
        <v>1012032</v>
      </c>
      <c r="C99" s="35"/>
      <c r="D99" s="35">
        <v>2</v>
      </c>
      <c r="E99" s="34" t="s">
        <v>149</v>
      </c>
      <c r="F99" s="25">
        <v>21047382.34</v>
      </c>
      <c r="G99" s="25">
        <v>17837442</v>
      </c>
      <c r="H99" s="25">
        <v>8685552.7</v>
      </c>
      <c r="I99" s="25">
        <v>175000</v>
      </c>
      <c r="J99" s="25">
        <v>3209940.34</v>
      </c>
      <c r="K99" s="25">
        <v>3209940.34</v>
      </c>
      <c r="L99" s="25">
        <v>19756883.06</v>
      </c>
      <c r="M99" s="25">
        <v>17009815.97</v>
      </c>
      <c r="N99" s="25">
        <v>8459240.46</v>
      </c>
      <c r="O99" s="25">
        <v>156325.53</v>
      </c>
      <c r="P99" s="25">
        <v>2747067.09</v>
      </c>
      <c r="Q99" s="25">
        <v>2747067.09</v>
      </c>
      <c r="R99" s="25">
        <f t="shared" si="13"/>
        <v>93.86859962368128</v>
      </c>
      <c r="S99" s="25">
        <f t="shared" si="14"/>
        <v>95.36017535473977</v>
      </c>
      <c r="T99" s="25">
        <f t="shared" si="15"/>
        <v>97.39438297346352</v>
      </c>
      <c r="U99" s="25">
        <f t="shared" si="16"/>
        <v>89.32887428571429</v>
      </c>
      <c r="V99" s="25">
        <f t="shared" si="17"/>
        <v>85.58000458039665</v>
      </c>
      <c r="W99" s="25">
        <f t="shared" si="18"/>
        <v>85.58000458039665</v>
      </c>
      <c r="X99" s="25">
        <f t="shared" si="19"/>
        <v>86.09564534214537</v>
      </c>
      <c r="Y99" s="25">
        <f t="shared" si="20"/>
        <v>42.81667525342938</v>
      </c>
      <c r="Z99" s="25">
        <f t="shared" si="21"/>
        <v>0.7912459142732812</v>
      </c>
      <c r="AA99" s="25">
        <f t="shared" si="22"/>
        <v>13.904354657854617</v>
      </c>
      <c r="AB99" s="25">
        <f t="shared" si="23"/>
        <v>13.904354657854617</v>
      </c>
      <c r="AC99" s="25">
        <v>103.14</v>
      </c>
      <c r="AD99" s="25">
        <v>104.28</v>
      </c>
      <c r="AE99" s="25">
        <v>100.81</v>
      </c>
      <c r="AF99" s="25">
        <v>105.96</v>
      </c>
      <c r="AG99" s="25">
        <v>96.6</v>
      </c>
      <c r="AH99" s="25">
        <v>96.6</v>
      </c>
    </row>
    <row r="100" spans="1:34" ht="13.5">
      <c r="A100" s="35" t="s">
        <v>63</v>
      </c>
      <c r="B100" s="35">
        <v>1012042</v>
      </c>
      <c r="C100" s="35"/>
      <c r="D100" s="35">
        <v>2</v>
      </c>
      <c r="E100" s="34" t="s">
        <v>150</v>
      </c>
      <c r="F100" s="25">
        <v>16756564.67</v>
      </c>
      <c r="G100" s="25">
        <v>15797373.99</v>
      </c>
      <c r="H100" s="25">
        <v>8463764.2</v>
      </c>
      <c r="I100" s="25">
        <v>188420</v>
      </c>
      <c r="J100" s="25">
        <v>959190.68</v>
      </c>
      <c r="K100" s="25">
        <v>959190.68</v>
      </c>
      <c r="L100" s="25">
        <v>16336888.92</v>
      </c>
      <c r="M100" s="25">
        <v>15421496.92</v>
      </c>
      <c r="N100" s="25">
        <v>8337072.63</v>
      </c>
      <c r="O100" s="25">
        <v>188413.23</v>
      </c>
      <c r="P100" s="25">
        <v>915392</v>
      </c>
      <c r="Q100" s="25">
        <v>915392</v>
      </c>
      <c r="R100" s="25">
        <f t="shared" si="13"/>
        <v>97.49545471721083</v>
      </c>
      <c r="S100" s="25">
        <f t="shared" si="14"/>
        <v>97.62063574466278</v>
      </c>
      <c r="T100" s="25">
        <f t="shared" si="15"/>
        <v>98.50312973038639</v>
      </c>
      <c r="U100" s="25">
        <f t="shared" si="16"/>
        <v>99.99640696316739</v>
      </c>
      <c r="V100" s="25">
        <f t="shared" si="17"/>
        <v>95.43378799301928</v>
      </c>
      <c r="W100" s="25">
        <f t="shared" si="18"/>
        <v>95.43378799301928</v>
      </c>
      <c r="X100" s="25">
        <f t="shared" si="19"/>
        <v>94.39677894314777</v>
      </c>
      <c r="Y100" s="25">
        <f t="shared" si="20"/>
        <v>51.03219267037778</v>
      </c>
      <c r="Z100" s="25">
        <f t="shared" si="21"/>
        <v>1.1532993272013996</v>
      </c>
      <c r="AA100" s="25">
        <f t="shared" si="22"/>
        <v>5.603221056852236</v>
      </c>
      <c r="AB100" s="25">
        <f t="shared" si="23"/>
        <v>5.603221056852236</v>
      </c>
      <c r="AC100" s="25">
        <v>103.8</v>
      </c>
      <c r="AD100" s="25">
        <v>103.38</v>
      </c>
      <c r="AE100" s="25">
        <v>107.75</v>
      </c>
      <c r="AF100" s="25">
        <v>72</v>
      </c>
      <c r="AG100" s="25">
        <v>111.44</v>
      </c>
      <c r="AH100" s="25">
        <v>111.44</v>
      </c>
    </row>
    <row r="101" spans="1:34" ht="13.5">
      <c r="A101" s="35" t="s">
        <v>63</v>
      </c>
      <c r="B101" s="35">
        <v>1012053</v>
      </c>
      <c r="C101" s="35"/>
      <c r="D101" s="35">
        <v>3</v>
      </c>
      <c r="E101" s="34" t="s">
        <v>151</v>
      </c>
      <c r="F101" s="25">
        <v>23999072.68</v>
      </c>
      <c r="G101" s="25">
        <v>21186027.68</v>
      </c>
      <c r="H101" s="25">
        <v>10631602.42</v>
      </c>
      <c r="I101" s="25">
        <v>44000</v>
      </c>
      <c r="J101" s="25">
        <v>2813045</v>
      </c>
      <c r="K101" s="25">
        <v>2813045</v>
      </c>
      <c r="L101" s="25">
        <v>22781898.57</v>
      </c>
      <c r="M101" s="25">
        <v>20127344.74</v>
      </c>
      <c r="N101" s="25">
        <v>10467002.18</v>
      </c>
      <c r="O101" s="25">
        <v>42439.83</v>
      </c>
      <c r="P101" s="25">
        <v>2654553.83</v>
      </c>
      <c r="Q101" s="25">
        <v>2654553.83</v>
      </c>
      <c r="R101" s="25">
        <f t="shared" si="13"/>
        <v>94.92824524418249</v>
      </c>
      <c r="S101" s="25">
        <f t="shared" si="14"/>
        <v>95.00291911258373</v>
      </c>
      <c r="T101" s="25">
        <f t="shared" si="15"/>
        <v>98.45178333897854</v>
      </c>
      <c r="U101" s="25">
        <f t="shared" si="16"/>
        <v>96.4541590909091</v>
      </c>
      <c r="V101" s="25">
        <f t="shared" si="17"/>
        <v>94.36585017303314</v>
      </c>
      <c r="W101" s="25">
        <f t="shared" si="18"/>
        <v>94.36585017303314</v>
      </c>
      <c r="X101" s="25">
        <f t="shared" si="19"/>
        <v>88.34796923599856</v>
      </c>
      <c r="Y101" s="25">
        <f t="shared" si="20"/>
        <v>45.94438056968313</v>
      </c>
      <c r="Z101" s="25">
        <f t="shared" si="21"/>
        <v>0.18628750307880948</v>
      </c>
      <c r="AA101" s="25">
        <f t="shared" si="22"/>
        <v>11.652030764001422</v>
      </c>
      <c r="AB101" s="25">
        <f t="shared" si="23"/>
        <v>11.652030764001422</v>
      </c>
      <c r="AC101" s="25">
        <v>95.94</v>
      </c>
      <c r="AD101" s="25">
        <v>102.29</v>
      </c>
      <c r="AE101" s="25">
        <v>101.15</v>
      </c>
      <c r="AF101" s="25">
        <v>410.51</v>
      </c>
      <c r="AG101" s="25">
        <v>65.23</v>
      </c>
      <c r="AH101" s="25">
        <v>65.23</v>
      </c>
    </row>
    <row r="102" spans="1:34" ht="13.5">
      <c r="A102" s="35" t="s">
        <v>63</v>
      </c>
      <c r="B102" s="35">
        <v>1012062</v>
      </c>
      <c r="C102" s="35"/>
      <c r="D102" s="35">
        <v>2</v>
      </c>
      <c r="E102" s="34" t="s">
        <v>152</v>
      </c>
      <c r="F102" s="25">
        <v>12892430.67</v>
      </c>
      <c r="G102" s="25">
        <v>11995464.67</v>
      </c>
      <c r="H102" s="25">
        <v>6015586.15</v>
      </c>
      <c r="I102" s="25">
        <v>59000</v>
      </c>
      <c r="J102" s="25">
        <v>896966</v>
      </c>
      <c r="K102" s="25">
        <v>896966</v>
      </c>
      <c r="L102" s="25">
        <v>11832768.25</v>
      </c>
      <c r="M102" s="25">
        <v>11198434.83</v>
      </c>
      <c r="N102" s="25">
        <v>5765824.88</v>
      </c>
      <c r="O102" s="25">
        <v>41542.35</v>
      </c>
      <c r="P102" s="25">
        <v>634333.42</v>
      </c>
      <c r="Q102" s="25">
        <v>634333.42</v>
      </c>
      <c r="R102" s="25">
        <f t="shared" si="13"/>
        <v>91.78073982227589</v>
      </c>
      <c r="S102" s="25">
        <f t="shared" si="14"/>
        <v>93.35557344440913</v>
      </c>
      <c r="T102" s="25">
        <f t="shared" si="15"/>
        <v>95.84809752911609</v>
      </c>
      <c r="U102" s="25">
        <f t="shared" si="16"/>
        <v>70.41076271186441</v>
      </c>
      <c r="V102" s="25">
        <f t="shared" si="17"/>
        <v>70.71989573740811</v>
      </c>
      <c r="W102" s="25">
        <f t="shared" si="18"/>
        <v>70.71989573740811</v>
      </c>
      <c r="X102" s="25">
        <f t="shared" si="19"/>
        <v>94.63917988928753</v>
      </c>
      <c r="Y102" s="25">
        <f t="shared" si="20"/>
        <v>48.727607590894884</v>
      </c>
      <c r="Z102" s="25">
        <f t="shared" si="21"/>
        <v>0.35107887792867065</v>
      </c>
      <c r="AA102" s="25">
        <f t="shared" si="22"/>
        <v>5.360820110712471</v>
      </c>
      <c r="AB102" s="25">
        <f t="shared" si="23"/>
        <v>5.360820110712471</v>
      </c>
      <c r="AC102" s="25">
        <v>92.1</v>
      </c>
      <c r="AD102" s="25">
        <v>97.37</v>
      </c>
      <c r="AE102" s="25">
        <v>101.22</v>
      </c>
      <c r="AF102" s="25">
        <v>85.72</v>
      </c>
      <c r="AG102" s="25">
        <v>47.09</v>
      </c>
      <c r="AH102" s="25">
        <v>47.09</v>
      </c>
    </row>
    <row r="103" spans="1:34" ht="13.5">
      <c r="A103" s="35" t="s">
        <v>63</v>
      </c>
      <c r="B103" s="35">
        <v>1012072</v>
      </c>
      <c r="C103" s="35"/>
      <c r="D103" s="35">
        <v>2</v>
      </c>
      <c r="E103" s="34" t="s">
        <v>153</v>
      </c>
      <c r="F103" s="25">
        <v>16719279.1</v>
      </c>
      <c r="G103" s="25">
        <v>13638361.47</v>
      </c>
      <c r="H103" s="25">
        <v>6603333.01</v>
      </c>
      <c r="I103" s="25">
        <v>81000</v>
      </c>
      <c r="J103" s="25">
        <v>3080917.63</v>
      </c>
      <c r="K103" s="25">
        <v>3080917.63</v>
      </c>
      <c r="L103" s="25">
        <v>15738061.88</v>
      </c>
      <c r="M103" s="25">
        <v>12941587.89</v>
      </c>
      <c r="N103" s="25">
        <v>6354632.21</v>
      </c>
      <c r="O103" s="25">
        <v>79686.24</v>
      </c>
      <c r="P103" s="25">
        <v>2796473.99</v>
      </c>
      <c r="Q103" s="25">
        <v>2796473.99</v>
      </c>
      <c r="R103" s="25">
        <f t="shared" si="13"/>
        <v>94.13122291857668</v>
      </c>
      <c r="S103" s="25">
        <f t="shared" si="14"/>
        <v>94.89107557727753</v>
      </c>
      <c r="T103" s="25">
        <f t="shared" si="15"/>
        <v>96.23370804375048</v>
      </c>
      <c r="U103" s="25">
        <f t="shared" si="16"/>
        <v>98.37807407407408</v>
      </c>
      <c r="V103" s="25">
        <f t="shared" si="17"/>
        <v>90.76756751851235</v>
      </c>
      <c r="W103" s="25">
        <f t="shared" si="18"/>
        <v>90.76756751851235</v>
      </c>
      <c r="X103" s="25">
        <f t="shared" si="19"/>
        <v>82.23114122105612</v>
      </c>
      <c r="Y103" s="25">
        <f t="shared" si="20"/>
        <v>40.377476327472664</v>
      </c>
      <c r="Z103" s="25">
        <f t="shared" si="21"/>
        <v>0.5063281654856475</v>
      </c>
      <c r="AA103" s="25">
        <f t="shared" si="22"/>
        <v>17.76885877894388</v>
      </c>
      <c r="AB103" s="25">
        <f t="shared" si="23"/>
        <v>17.76885877894388</v>
      </c>
      <c r="AC103" s="25">
        <v>117.03</v>
      </c>
      <c r="AD103" s="25">
        <v>105.15</v>
      </c>
      <c r="AE103" s="25">
        <v>106.29</v>
      </c>
      <c r="AF103" s="25">
        <v>76.21</v>
      </c>
      <c r="AG103" s="25">
        <v>245.37</v>
      </c>
      <c r="AH103" s="25">
        <v>245.37</v>
      </c>
    </row>
    <row r="104" spans="1:34" ht="13.5">
      <c r="A104" s="35" t="s">
        <v>63</v>
      </c>
      <c r="B104" s="35">
        <v>1012082</v>
      </c>
      <c r="C104" s="35"/>
      <c r="D104" s="35">
        <v>2</v>
      </c>
      <c r="E104" s="34" t="s">
        <v>154</v>
      </c>
      <c r="F104" s="25">
        <v>17169011.65</v>
      </c>
      <c r="G104" s="25">
        <v>13262025.31</v>
      </c>
      <c r="H104" s="25">
        <v>6764905.44</v>
      </c>
      <c r="I104" s="25">
        <v>120000</v>
      </c>
      <c r="J104" s="25">
        <v>3906986.34</v>
      </c>
      <c r="K104" s="25">
        <v>3906986.34</v>
      </c>
      <c r="L104" s="25">
        <v>16101609.38</v>
      </c>
      <c r="M104" s="25">
        <v>12637174.85</v>
      </c>
      <c r="N104" s="25">
        <v>6606192.94</v>
      </c>
      <c r="O104" s="25">
        <v>99239.97</v>
      </c>
      <c r="P104" s="25">
        <v>3464434.53</v>
      </c>
      <c r="Q104" s="25">
        <v>3464434.53</v>
      </c>
      <c r="R104" s="25">
        <f t="shared" si="13"/>
        <v>93.78297195109657</v>
      </c>
      <c r="S104" s="25">
        <f t="shared" si="14"/>
        <v>95.28842355979488</v>
      </c>
      <c r="T104" s="25">
        <f t="shared" si="15"/>
        <v>97.65388442739268</v>
      </c>
      <c r="U104" s="25">
        <f t="shared" si="16"/>
        <v>82.69997500000001</v>
      </c>
      <c r="V104" s="25">
        <f t="shared" si="17"/>
        <v>88.67280887396191</v>
      </c>
      <c r="W104" s="25">
        <f t="shared" si="18"/>
        <v>88.67280887396191</v>
      </c>
      <c r="X104" s="25">
        <f t="shared" si="19"/>
        <v>78.4839238846322</v>
      </c>
      <c r="Y104" s="25">
        <f t="shared" si="20"/>
        <v>41.028153050375394</v>
      </c>
      <c r="Z104" s="25">
        <f t="shared" si="21"/>
        <v>0.6163357193552784</v>
      </c>
      <c r="AA104" s="25">
        <f t="shared" si="22"/>
        <v>21.516076115367788</v>
      </c>
      <c r="AB104" s="25">
        <f t="shared" si="23"/>
        <v>21.516076115367788</v>
      </c>
      <c r="AC104" s="25">
        <v>99.34</v>
      </c>
      <c r="AD104" s="25">
        <v>105.91</v>
      </c>
      <c r="AE104" s="25">
        <v>106.22</v>
      </c>
      <c r="AF104" s="25">
        <v>93.24</v>
      </c>
      <c r="AG104" s="25">
        <v>81</v>
      </c>
      <c r="AH104" s="25">
        <v>81</v>
      </c>
    </row>
    <row r="105" spans="1:34" ht="13.5">
      <c r="A105" s="35" t="s">
        <v>63</v>
      </c>
      <c r="B105" s="35">
        <v>1012092</v>
      </c>
      <c r="C105" s="35"/>
      <c r="D105" s="35">
        <v>2</v>
      </c>
      <c r="E105" s="34" t="s">
        <v>155</v>
      </c>
      <c r="F105" s="25">
        <v>14505051.77</v>
      </c>
      <c r="G105" s="25">
        <v>13706132.77</v>
      </c>
      <c r="H105" s="25">
        <v>6746872</v>
      </c>
      <c r="I105" s="25">
        <v>0</v>
      </c>
      <c r="J105" s="25">
        <v>798919</v>
      </c>
      <c r="K105" s="25">
        <v>798919</v>
      </c>
      <c r="L105" s="25">
        <v>13876066.09</v>
      </c>
      <c r="M105" s="25">
        <v>13089014.49</v>
      </c>
      <c r="N105" s="25">
        <v>6520902.24</v>
      </c>
      <c r="O105" s="25">
        <v>0</v>
      </c>
      <c r="P105" s="25">
        <v>787051.6</v>
      </c>
      <c r="Q105" s="25">
        <v>787051.6</v>
      </c>
      <c r="R105" s="25">
        <f t="shared" si="13"/>
        <v>95.66367848958046</v>
      </c>
      <c r="S105" s="25">
        <f t="shared" si="14"/>
        <v>95.49750253878506</v>
      </c>
      <c r="T105" s="25">
        <f t="shared" si="15"/>
        <v>96.65074778356548</v>
      </c>
      <c r="U105" s="25">
        <f t="shared" si="16"/>
        <v>0</v>
      </c>
      <c r="V105" s="25">
        <f t="shared" si="17"/>
        <v>98.51456780975293</v>
      </c>
      <c r="W105" s="25">
        <f t="shared" si="18"/>
        <v>98.51456780975293</v>
      </c>
      <c r="X105" s="25">
        <f t="shared" si="19"/>
        <v>94.32799184657098</v>
      </c>
      <c r="Y105" s="25">
        <f t="shared" si="20"/>
        <v>46.99388283181635</v>
      </c>
      <c r="Z105" s="25">
        <f t="shared" si="21"/>
        <v>0</v>
      </c>
      <c r="AA105" s="25">
        <f t="shared" si="22"/>
        <v>5.672008153429024</v>
      </c>
      <c r="AB105" s="25">
        <f t="shared" si="23"/>
        <v>5.672008153429024</v>
      </c>
      <c r="AC105" s="25">
        <v>100.5</v>
      </c>
      <c r="AD105" s="25">
        <v>102.88</v>
      </c>
      <c r="AE105" s="25">
        <v>101.91</v>
      </c>
      <c r="AF105" s="25"/>
      <c r="AG105" s="25">
        <v>72.57</v>
      </c>
      <c r="AH105" s="25">
        <v>72.57</v>
      </c>
    </row>
    <row r="106" spans="1:34" ht="13.5">
      <c r="A106" s="35" t="s">
        <v>63</v>
      </c>
      <c r="B106" s="35">
        <v>1012102</v>
      </c>
      <c r="C106" s="35"/>
      <c r="D106" s="35">
        <v>2</v>
      </c>
      <c r="E106" s="34" t="s">
        <v>156</v>
      </c>
      <c r="F106" s="25">
        <v>17038516.15</v>
      </c>
      <c r="G106" s="25">
        <v>13336383.15</v>
      </c>
      <c r="H106" s="25">
        <v>6408055.12</v>
      </c>
      <c r="I106" s="25">
        <v>19000</v>
      </c>
      <c r="J106" s="25">
        <v>3702133</v>
      </c>
      <c r="K106" s="25">
        <v>3702133</v>
      </c>
      <c r="L106" s="25">
        <v>15017365.7</v>
      </c>
      <c r="M106" s="25">
        <v>11837641.57</v>
      </c>
      <c r="N106" s="25">
        <v>5997204.62</v>
      </c>
      <c r="O106" s="25">
        <v>3739.7</v>
      </c>
      <c r="P106" s="25">
        <v>3179724.13</v>
      </c>
      <c r="Q106" s="25">
        <v>3179724.13</v>
      </c>
      <c r="R106" s="25">
        <f t="shared" si="13"/>
        <v>88.13775546997971</v>
      </c>
      <c r="S106" s="25">
        <f t="shared" si="14"/>
        <v>88.76200868599071</v>
      </c>
      <c r="T106" s="25">
        <f t="shared" si="15"/>
        <v>93.58853049316467</v>
      </c>
      <c r="U106" s="25">
        <f t="shared" si="16"/>
        <v>19.68263157894737</v>
      </c>
      <c r="V106" s="25">
        <f t="shared" si="17"/>
        <v>85.88897616590219</v>
      </c>
      <c r="W106" s="25">
        <f t="shared" si="18"/>
        <v>85.88897616590219</v>
      </c>
      <c r="X106" s="25">
        <f t="shared" si="19"/>
        <v>78.82635214776718</v>
      </c>
      <c r="Y106" s="25">
        <f t="shared" si="20"/>
        <v>39.93513070005347</v>
      </c>
      <c r="Z106" s="25">
        <f t="shared" si="21"/>
        <v>0.02490250337314487</v>
      </c>
      <c r="AA106" s="25">
        <f t="shared" si="22"/>
        <v>21.173647852232833</v>
      </c>
      <c r="AB106" s="25">
        <f t="shared" si="23"/>
        <v>21.173647852232833</v>
      </c>
      <c r="AC106" s="25">
        <v>113.52</v>
      </c>
      <c r="AD106" s="25">
        <v>106.63</v>
      </c>
      <c r="AE106" s="25">
        <v>107.85</v>
      </c>
      <c r="AF106" s="25">
        <v>83.67</v>
      </c>
      <c r="AG106" s="25">
        <v>149.48</v>
      </c>
      <c r="AH106" s="25">
        <v>149.48</v>
      </c>
    </row>
    <row r="107" spans="1:34" ht="13.5">
      <c r="A107" s="35" t="s">
        <v>63</v>
      </c>
      <c r="B107" s="35">
        <v>1012113</v>
      </c>
      <c r="C107" s="35"/>
      <c r="D107" s="35">
        <v>3</v>
      </c>
      <c r="E107" s="34" t="s">
        <v>157</v>
      </c>
      <c r="F107" s="25">
        <v>26656266.17</v>
      </c>
      <c r="G107" s="25">
        <v>22311905.89</v>
      </c>
      <c r="H107" s="25">
        <v>10207350.45</v>
      </c>
      <c r="I107" s="25">
        <v>247618.17</v>
      </c>
      <c r="J107" s="25">
        <v>4344360.28</v>
      </c>
      <c r="K107" s="25">
        <v>4342930.07</v>
      </c>
      <c r="L107" s="25">
        <v>25567427.78</v>
      </c>
      <c r="M107" s="25">
        <v>21697724.37</v>
      </c>
      <c r="N107" s="25">
        <v>10099245.15</v>
      </c>
      <c r="O107" s="25">
        <v>232347.25</v>
      </c>
      <c r="P107" s="25">
        <v>3869703.41</v>
      </c>
      <c r="Q107" s="25">
        <v>3868273.2</v>
      </c>
      <c r="R107" s="25">
        <f t="shared" si="13"/>
        <v>95.91526291395822</v>
      </c>
      <c r="S107" s="25">
        <f t="shared" si="14"/>
        <v>97.24729244095964</v>
      </c>
      <c r="T107" s="25">
        <f t="shared" si="15"/>
        <v>98.94090733408689</v>
      </c>
      <c r="U107" s="25">
        <f t="shared" si="16"/>
        <v>93.83287583459646</v>
      </c>
      <c r="V107" s="25">
        <f t="shared" si="17"/>
        <v>89.07418263201689</v>
      </c>
      <c r="W107" s="25">
        <f t="shared" si="18"/>
        <v>89.07058455122673</v>
      </c>
      <c r="X107" s="25">
        <f t="shared" si="19"/>
        <v>84.86471363761099</v>
      </c>
      <c r="Y107" s="25">
        <f t="shared" si="20"/>
        <v>39.50043483803282</v>
      </c>
      <c r="Z107" s="25">
        <f t="shared" si="21"/>
        <v>0.9087627116786169</v>
      </c>
      <c r="AA107" s="25">
        <f t="shared" si="22"/>
        <v>15.135286362389014</v>
      </c>
      <c r="AB107" s="25">
        <f t="shared" si="23"/>
        <v>15.1296924871963</v>
      </c>
      <c r="AC107" s="25">
        <v>111.97</v>
      </c>
      <c r="AD107" s="25">
        <v>102.49</v>
      </c>
      <c r="AE107" s="25">
        <v>105.41</v>
      </c>
      <c r="AF107" s="25">
        <v>77.54</v>
      </c>
      <c r="AG107" s="25">
        <v>232.57</v>
      </c>
      <c r="AH107" s="25">
        <v>232.48</v>
      </c>
    </row>
    <row r="108" spans="1:34" ht="13.5">
      <c r="A108" s="35" t="s">
        <v>63</v>
      </c>
      <c r="B108" s="35">
        <v>1012122</v>
      </c>
      <c r="C108" s="35"/>
      <c r="D108" s="35">
        <v>2</v>
      </c>
      <c r="E108" s="34" t="s">
        <v>147</v>
      </c>
      <c r="F108" s="25">
        <v>17890339.13</v>
      </c>
      <c r="G108" s="25">
        <v>16604739.13</v>
      </c>
      <c r="H108" s="25">
        <v>8931378.21</v>
      </c>
      <c r="I108" s="25">
        <v>90000</v>
      </c>
      <c r="J108" s="25">
        <v>1285600</v>
      </c>
      <c r="K108" s="25">
        <v>1285600</v>
      </c>
      <c r="L108" s="25">
        <v>16662558.13</v>
      </c>
      <c r="M108" s="25">
        <v>15503531.75</v>
      </c>
      <c r="N108" s="25">
        <v>8261463.97</v>
      </c>
      <c r="O108" s="25">
        <v>78088.57</v>
      </c>
      <c r="P108" s="25">
        <v>1159026.38</v>
      </c>
      <c r="Q108" s="25">
        <v>1159026.38</v>
      </c>
      <c r="R108" s="25">
        <f t="shared" si="13"/>
        <v>93.13718431451558</v>
      </c>
      <c r="S108" s="25">
        <f t="shared" si="14"/>
        <v>93.36811393796344</v>
      </c>
      <c r="T108" s="25">
        <f t="shared" si="15"/>
        <v>92.49931842266031</v>
      </c>
      <c r="U108" s="25">
        <f t="shared" si="16"/>
        <v>86.76507777777779</v>
      </c>
      <c r="V108" s="25">
        <f t="shared" si="17"/>
        <v>90.15450995644056</v>
      </c>
      <c r="W108" s="25">
        <f t="shared" si="18"/>
        <v>90.15450995644056</v>
      </c>
      <c r="X108" s="25">
        <f t="shared" si="19"/>
        <v>93.0441270124469</v>
      </c>
      <c r="Y108" s="25">
        <f t="shared" si="20"/>
        <v>49.581006142902496</v>
      </c>
      <c r="Z108" s="25">
        <f t="shared" si="21"/>
        <v>0.4686469471899751</v>
      </c>
      <c r="AA108" s="25">
        <f t="shared" si="22"/>
        <v>6.955872987553081</v>
      </c>
      <c r="AB108" s="25">
        <f t="shared" si="23"/>
        <v>6.955872987553081</v>
      </c>
      <c r="AC108" s="25">
        <v>95.9</v>
      </c>
      <c r="AD108" s="25">
        <v>106.49</v>
      </c>
      <c r="AE108" s="25">
        <v>102.68</v>
      </c>
      <c r="AF108" s="25">
        <v>91.47</v>
      </c>
      <c r="AG108" s="25">
        <v>41.15</v>
      </c>
      <c r="AH108" s="25">
        <v>41.15</v>
      </c>
    </row>
    <row r="109" spans="1:34" ht="13.5">
      <c r="A109" s="35" t="s">
        <v>63</v>
      </c>
      <c r="B109" s="35">
        <v>1012132</v>
      </c>
      <c r="C109" s="35"/>
      <c r="D109" s="35">
        <v>2</v>
      </c>
      <c r="E109" s="34" t="s">
        <v>158</v>
      </c>
      <c r="F109" s="25">
        <v>14909261.58</v>
      </c>
      <c r="G109" s="25">
        <v>13504972.58</v>
      </c>
      <c r="H109" s="25">
        <v>6650101.11</v>
      </c>
      <c r="I109" s="25">
        <v>158300</v>
      </c>
      <c r="J109" s="25">
        <v>1404289</v>
      </c>
      <c r="K109" s="25">
        <v>1404289</v>
      </c>
      <c r="L109" s="25">
        <v>14366489.98</v>
      </c>
      <c r="M109" s="25">
        <v>12989891.02</v>
      </c>
      <c r="N109" s="25">
        <v>6546260.77</v>
      </c>
      <c r="O109" s="25">
        <v>153138.02</v>
      </c>
      <c r="P109" s="25">
        <v>1376598.96</v>
      </c>
      <c r="Q109" s="25">
        <v>1376598.96</v>
      </c>
      <c r="R109" s="25">
        <f t="shared" si="13"/>
        <v>96.35950045488437</v>
      </c>
      <c r="S109" s="25">
        <f t="shared" si="14"/>
        <v>96.1859858881698</v>
      </c>
      <c r="T109" s="25">
        <f t="shared" si="15"/>
        <v>98.43851486943782</v>
      </c>
      <c r="U109" s="25">
        <f t="shared" si="16"/>
        <v>96.7391156032849</v>
      </c>
      <c r="V109" s="25">
        <f t="shared" si="17"/>
        <v>98.02818080893604</v>
      </c>
      <c r="W109" s="25">
        <f t="shared" si="18"/>
        <v>98.02818080893604</v>
      </c>
      <c r="X109" s="25">
        <f t="shared" si="19"/>
        <v>90.41798684357555</v>
      </c>
      <c r="Y109" s="25">
        <f t="shared" si="20"/>
        <v>45.566180598832666</v>
      </c>
      <c r="Z109" s="25">
        <f t="shared" si="21"/>
        <v>1.06593900258997</v>
      </c>
      <c r="AA109" s="25">
        <f t="shared" si="22"/>
        <v>9.582013156424447</v>
      </c>
      <c r="AB109" s="25">
        <f t="shared" si="23"/>
        <v>9.582013156424447</v>
      </c>
      <c r="AC109" s="25">
        <v>94.99</v>
      </c>
      <c r="AD109" s="25">
        <v>97.96</v>
      </c>
      <c r="AE109" s="25">
        <v>104.72</v>
      </c>
      <c r="AF109" s="25">
        <v>74.94</v>
      </c>
      <c r="AG109" s="25">
        <v>73.82</v>
      </c>
      <c r="AH109" s="25">
        <v>73.82</v>
      </c>
    </row>
    <row r="110" spans="1:34" ht="13.5">
      <c r="A110" s="35" t="s">
        <v>63</v>
      </c>
      <c r="B110" s="35">
        <v>1012142</v>
      </c>
      <c r="C110" s="35"/>
      <c r="D110" s="35">
        <v>2</v>
      </c>
      <c r="E110" s="34" t="s">
        <v>159</v>
      </c>
      <c r="F110" s="25">
        <v>17115196.97</v>
      </c>
      <c r="G110" s="25">
        <v>15172425.98</v>
      </c>
      <c r="H110" s="25">
        <v>6949203.44</v>
      </c>
      <c r="I110" s="25">
        <v>169777.05</v>
      </c>
      <c r="J110" s="25">
        <v>1942770.99</v>
      </c>
      <c r="K110" s="25">
        <v>1942770.99</v>
      </c>
      <c r="L110" s="25">
        <v>15486932.67</v>
      </c>
      <c r="M110" s="25">
        <v>14491799.52</v>
      </c>
      <c r="N110" s="25">
        <v>6772264.67</v>
      </c>
      <c r="O110" s="25">
        <v>169176.94</v>
      </c>
      <c r="P110" s="25">
        <v>995133.15</v>
      </c>
      <c r="Q110" s="25">
        <v>995133.15</v>
      </c>
      <c r="R110" s="25">
        <f t="shared" si="13"/>
        <v>90.4864413605402</v>
      </c>
      <c r="S110" s="25">
        <f t="shared" si="14"/>
        <v>95.5140564805049</v>
      </c>
      <c r="T110" s="25">
        <f t="shared" si="15"/>
        <v>97.45382659282168</v>
      </c>
      <c r="U110" s="25">
        <f t="shared" si="16"/>
        <v>99.64653055286331</v>
      </c>
      <c r="V110" s="25">
        <f t="shared" si="17"/>
        <v>51.2223599756346</v>
      </c>
      <c r="W110" s="25">
        <f t="shared" si="18"/>
        <v>51.2223599756346</v>
      </c>
      <c r="X110" s="25">
        <f t="shared" si="19"/>
        <v>93.57436897799853</v>
      </c>
      <c r="Y110" s="25">
        <f t="shared" si="20"/>
        <v>43.72889592991302</v>
      </c>
      <c r="Z110" s="25">
        <f t="shared" si="21"/>
        <v>1.0923850681401586</v>
      </c>
      <c r="AA110" s="25">
        <f t="shared" si="22"/>
        <v>6.425631022001467</v>
      </c>
      <c r="AB110" s="25">
        <f t="shared" si="23"/>
        <v>6.425631022001467</v>
      </c>
      <c r="AC110" s="25">
        <v>102.47</v>
      </c>
      <c r="AD110" s="25">
        <v>104.17</v>
      </c>
      <c r="AE110" s="25">
        <v>102.22</v>
      </c>
      <c r="AF110" s="25">
        <v>69.34</v>
      </c>
      <c r="AG110" s="25">
        <v>82.83</v>
      </c>
      <c r="AH110" s="25">
        <v>82.83</v>
      </c>
    </row>
    <row r="111" spans="1:34" ht="13.5">
      <c r="A111" s="35" t="s">
        <v>63</v>
      </c>
      <c r="B111" s="35">
        <v>1013011</v>
      </c>
      <c r="C111" s="35"/>
      <c r="D111" s="35">
        <v>1</v>
      </c>
      <c r="E111" s="34" t="s">
        <v>160</v>
      </c>
      <c r="F111" s="25">
        <v>63422608.77</v>
      </c>
      <c r="G111" s="25">
        <v>54726936.77</v>
      </c>
      <c r="H111" s="25">
        <v>28739032.13</v>
      </c>
      <c r="I111" s="25">
        <v>988400</v>
      </c>
      <c r="J111" s="25">
        <v>8695672</v>
      </c>
      <c r="K111" s="25">
        <v>8695672</v>
      </c>
      <c r="L111" s="25">
        <v>58718537.59</v>
      </c>
      <c r="M111" s="25">
        <v>51527040.16</v>
      </c>
      <c r="N111" s="25">
        <v>27113424.05</v>
      </c>
      <c r="O111" s="25">
        <v>947950.12</v>
      </c>
      <c r="P111" s="25">
        <v>7191497.43</v>
      </c>
      <c r="Q111" s="25">
        <v>7191497.43</v>
      </c>
      <c r="R111" s="25">
        <f t="shared" si="13"/>
        <v>92.58297431904897</v>
      </c>
      <c r="S111" s="25">
        <f t="shared" si="14"/>
        <v>94.15297694543337</v>
      </c>
      <c r="T111" s="25">
        <f t="shared" si="15"/>
        <v>94.34355314178077</v>
      </c>
      <c r="U111" s="25">
        <f t="shared" si="16"/>
        <v>95.90753945770943</v>
      </c>
      <c r="V111" s="25">
        <f t="shared" si="17"/>
        <v>82.7020318843673</v>
      </c>
      <c r="W111" s="25">
        <f t="shared" si="18"/>
        <v>82.7020318843673</v>
      </c>
      <c r="X111" s="25">
        <f t="shared" si="19"/>
        <v>87.75259445285512</v>
      </c>
      <c r="Y111" s="25">
        <f t="shared" si="20"/>
        <v>46.175237263772594</v>
      </c>
      <c r="Z111" s="25">
        <f t="shared" si="21"/>
        <v>1.6143966776199816</v>
      </c>
      <c r="AA111" s="25">
        <f t="shared" si="22"/>
        <v>12.247405547144858</v>
      </c>
      <c r="AB111" s="25">
        <f t="shared" si="23"/>
        <v>12.247405547144858</v>
      </c>
      <c r="AC111" s="25">
        <v>92.52</v>
      </c>
      <c r="AD111" s="25">
        <v>103.91</v>
      </c>
      <c r="AE111" s="25">
        <v>103.35</v>
      </c>
      <c r="AF111" s="25">
        <v>92.56</v>
      </c>
      <c r="AG111" s="25">
        <v>51.82</v>
      </c>
      <c r="AH111" s="25">
        <v>51.82</v>
      </c>
    </row>
    <row r="112" spans="1:34" ht="13.5">
      <c r="A112" s="35" t="s">
        <v>63</v>
      </c>
      <c r="B112" s="35">
        <v>1013023</v>
      </c>
      <c r="C112" s="35"/>
      <c r="D112" s="35">
        <v>3</v>
      </c>
      <c r="E112" s="34" t="s">
        <v>161</v>
      </c>
      <c r="F112" s="25">
        <v>37535868.06</v>
      </c>
      <c r="G112" s="25">
        <v>32432714.2</v>
      </c>
      <c r="H112" s="25">
        <v>15064070.81</v>
      </c>
      <c r="I112" s="25">
        <v>475000</v>
      </c>
      <c r="J112" s="25">
        <v>5103153.86</v>
      </c>
      <c r="K112" s="25">
        <v>5103153.86</v>
      </c>
      <c r="L112" s="25">
        <v>36402838.31</v>
      </c>
      <c r="M112" s="25">
        <v>31372946.59</v>
      </c>
      <c r="N112" s="25">
        <v>14748111.06</v>
      </c>
      <c r="O112" s="25">
        <v>344821.2</v>
      </c>
      <c r="P112" s="25">
        <v>5029891.72</v>
      </c>
      <c r="Q112" s="25">
        <v>5029891.72</v>
      </c>
      <c r="R112" s="25">
        <f t="shared" si="13"/>
        <v>96.98147449743567</v>
      </c>
      <c r="S112" s="25">
        <f t="shared" si="14"/>
        <v>96.7324115907635</v>
      </c>
      <c r="T112" s="25">
        <f t="shared" si="15"/>
        <v>97.90256064257042</v>
      </c>
      <c r="U112" s="25">
        <f t="shared" si="16"/>
        <v>72.59393684210526</v>
      </c>
      <c r="V112" s="25">
        <f t="shared" si="17"/>
        <v>98.56437524695755</v>
      </c>
      <c r="W112" s="25">
        <f t="shared" si="18"/>
        <v>98.56437524695755</v>
      </c>
      <c r="X112" s="25">
        <f t="shared" si="19"/>
        <v>86.18269356590727</v>
      </c>
      <c r="Y112" s="25">
        <f t="shared" si="20"/>
        <v>40.51362955384893</v>
      </c>
      <c r="Z112" s="25">
        <f t="shared" si="21"/>
        <v>0.9472371276754985</v>
      </c>
      <c r="AA112" s="25">
        <f t="shared" si="22"/>
        <v>13.81730643409272</v>
      </c>
      <c r="AB112" s="25">
        <f t="shared" si="23"/>
        <v>13.81730643409272</v>
      </c>
      <c r="AC112" s="25">
        <v>101.11</v>
      </c>
      <c r="AD112" s="25">
        <v>103.75</v>
      </c>
      <c r="AE112" s="25">
        <v>102.31</v>
      </c>
      <c r="AF112" s="25">
        <v>80.32</v>
      </c>
      <c r="AG112" s="25">
        <v>87.27</v>
      </c>
      <c r="AH112" s="25">
        <v>87.27</v>
      </c>
    </row>
    <row r="113" spans="1:34" ht="13.5">
      <c r="A113" s="35" t="s">
        <v>63</v>
      </c>
      <c r="B113" s="35">
        <v>1013032</v>
      </c>
      <c r="C113" s="35"/>
      <c r="D113" s="35">
        <v>2</v>
      </c>
      <c r="E113" s="34" t="s">
        <v>162</v>
      </c>
      <c r="F113" s="25">
        <v>13112806.41</v>
      </c>
      <c r="G113" s="25">
        <v>12073576.36</v>
      </c>
      <c r="H113" s="25">
        <v>5648180.7</v>
      </c>
      <c r="I113" s="25">
        <v>130000</v>
      </c>
      <c r="J113" s="25">
        <v>1039230.05</v>
      </c>
      <c r="K113" s="25">
        <v>1039230.05</v>
      </c>
      <c r="L113" s="25">
        <v>12422378.38</v>
      </c>
      <c r="M113" s="25">
        <v>11493935.4</v>
      </c>
      <c r="N113" s="25">
        <v>5482938.42</v>
      </c>
      <c r="O113" s="25">
        <v>107716.48</v>
      </c>
      <c r="P113" s="25">
        <v>928442.98</v>
      </c>
      <c r="Q113" s="25">
        <v>928442.98</v>
      </c>
      <c r="R113" s="25">
        <f t="shared" si="13"/>
        <v>94.73470431567212</v>
      </c>
      <c r="S113" s="25">
        <f t="shared" si="14"/>
        <v>95.19909476101579</v>
      </c>
      <c r="T113" s="25">
        <f t="shared" si="15"/>
        <v>97.07441583800602</v>
      </c>
      <c r="U113" s="25">
        <f t="shared" si="16"/>
        <v>82.85883076923076</v>
      </c>
      <c r="V113" s="25">
        <f t="shared" si="17"/>
        <v>89.33950476124126</v>
      </c>
      <c r="W113" s="25">
        <f t="shared" si="18"/>
        <v>89.33950476124126</v>
      </c>
      <c r="X113" s="25">
        <f t="shared" si="19"/>
        <v>92.52604491991009</v>
      </c>
      <c r="Y113" s="25">
        <f t="shared" si="20"/>
        <v>44.137589858215215</v>
      </c>
      <c r="Z113" s="25">
        <f t="shared" si="21"/>
        <v>0.867116398365576</v>
      </c>
      <c r="AA113" s="25">
        <f t="shared" si="22"/>
        <v>7.473955080089905</v>
      </c>
      <c r="AB113" s="25">
        <f t="shared" si="23"/>
        <v>7.473955080089905</v>
      </c>
      <c r="AC113" s="25">
        <v>90.12</v>
      </c>
      <c r="AD113" s="25">
        <v>103.43</v>
      </c>
      <c r="AE113" s="25">
        <v>104.64</v>
      </c>
      <c r="AF113" s="25">
        <v>82.7</v>
      </c>
      <c r="AG113" s="25">
        <v>34.76</v>
      </c>
      <c r="AH113" s="25">
        <v>34.76</v>
      </c>
    </row>
    <row r="114" spans="1:34" ht="13.5">
      <c r="A114" s="35" t="s">
        <v>63</v>
      </c>
      <c r="B114" s="35">
        <v>1013042</v>
      </c>
      <c r="C114" s="35"/>
      <c r="D114" s="35">
        <v>2</v>
      </c>
      <c r="E114" s="34" t="s">
        <v>160</v>
      </c>
      <c r="F114" s="25">
        <v>29063208.79</v>
      </c>
      <c r="G114" s="25">
        <v>22781427.29</v>
      </c>
      <c r="H114" s="25">
        <v>10259128.75</v>
      </c>
      <c r="I114" s="25">
        <v>160000</v>
      </c>
      <c r="J114" s="25">
        <v>6281781.5</v>
      </c>
      <c r="K114" s="25">
        <v>6281781.5</v>
      </c>
      <c r="L114" s="25">
        <v>26961553.99</v>
      </c>
      <c r="M114" s="25">
        <v>20877638.05</v>
      </c>
      <c r="N114" s="25">
        <v>9780001.61</v>
      </c>
      <c r="O114" s="25">
        <v>74213.4</v>
      </c>
      <c r="P114" s="25">
        <v>6083915.94</v>
      </c>
      <c r="Q114" s="25">
        <v>6083915.94</v>
      </c>
      <c r="R114" s="25">
        <f t="shared" si="13"/>
        <v>92.76867597385484</v>
      </c>
      <c r="S114" s="25">
        <f t="shared" si="14"/>
        <v>91.64323983846405</v>
      </c>
      <c r="T114" s="25">
        <f t="shared" si="15"/>
        <v>95.32974824982091</v>
      </c>
      <c r="U114" s="25">
        <f t="shared" si="16"/>
        <v>46.383375</v>
      </c>
      <c r="V114" s="25">
        <f t="shared" si="17"/>
        <v>96.85016806140106</v>
      </c>
      <c r="W114" s="25">
        <f t="shared" si="18"/>
        <v>96.85016806140106</v>
      </c>
      <c r="X114" s="25">
        <f t="shared" si="19"/>
        <v>77.43484688509974</v>
      </c>
      <c r="Y114" s="25">
        <f t="shared" si="20"/>
        <v>36.27387951609684</v>
      </c>
      <c r="Z114" s="25">
        <f t="shared" si="21"/>
        <v>0.2752563892553287</v>
      </c>
      <c r="AA114" s="25">
        <f t="shared" si="22"/>
        <v>22.565153114900262</v>
      </c>
      <c r="AB114" s="25">
        <f t="shared" si="23"/>
        <v>22.565153114900262</v>
      </c>
      <c r="AC114" s="25">
        <v>114.78</v>
      </c>
      <c r="AD114" s="25">
        <v>100.67</v>
      </c>
      <c r="AE114" s="25">
        <v>106.8</v>
      </c>
      <c r="AF114" s="25">
        <v>59.84</v>
      </c>
      <c r="AG114" s="25">
        <v>221.1</v>
      </c>
      <c r="AH114" s="25">
        <v>221.1</v>
      </c>
    </row>
    <row r="115" spans="1:34" ht="13.5">
      <c r="A115" s="35" t="s">
        <v>63</v>
      </c>
      <c r="B115" s="35">
        <v>1013052</v>
      </c>
      <c r="C115" s="35"/>
      <c r="D115" s="35">
        <v>2</v>
      </c>
      <c r="E115" s="34" t="s">
        <v>163</v>
      </c>
      <c r="F115" s="25">
        <v>5947901.59</v>
      </c>
      <c r="G115" s="25">
        <v>5631901.59</v>
      </c>
      <c r="H115" s="25">
        <v>3034377.53</v>
      </c>
      <c r="I115" s="25">
        <v>41000</v>
      </c>
      <c r="J115" s="25">
        <v>316000</v>
      </c>
      <c r="K115" s="25">
        <v>316000</v>
      </c>
      <c r="L115" s="25">
        <v>5714174.35</v>
      </c>
      <c r="M115" s="25">
        <v>5436765.29</v>
      </c>
      <c r="N115" s="25">
        <v>2975258.04</v>
      </c>
      <c r="O115" s="25">
        <v>36380.62</v>
      </c>
      <c r="P115" s="25">
        <v>277409.06</v>
      </c>
      <c r="Q115" s="25">
        <v>277409.06</v>
      </c>
      <c r="R115" s="25">
        <f t="shared" si="13"/>
        <v>96.070425233784</v>
      </c>
      <c r="S115" s="25">
        <f t="shared" si="14"/>
        <v>96.53516140362815</v>
      </c>
      <c r="T115" s="25">
        <f t="shared" si="15"/>
        <v>98.05167651633646</v>
      </c>
      <c r="U115" s="25">
        <f t="shared" si="16"/>
        <v>88.73321951219512</v>
      </c>
      <c r="V115" s="25">
        <f t="shared" si="17"/>
        <v>87.78767721518987</v>
      </c>
      <c r="W115" s="25">
        <f t="shared" si="18"/>
        <v>87.78767721518987</v>
      </c>
      <c r="X115" s="25">
        <f t="shared" si="19"/>
        <v>95.1452468369293</v>
      </c>
      <c r="Y115" s="25">
        <f t="shared" si="20"/>
        <v>52.06803044082826</v>
      </c>
      <c r="Z115" s="25">
        <f t="shared" si="21"/>
        <v>0.6366732579659562</v>
      </c>
      <c r="AA115" s="25">
        <f t="shared" si="22"/>
        <v>4.854753163070707</v>
      </c>
      <c r="AB115" s="25">
        <f t="shared" si="23"/>
        <v>4.854753163070707</v>
      </c>
      <c r="AC115" s="25">
        <v>90.2</v>
      </c>
      <c r="AD115" s="25">
        <v>99.27</v>
      </c>
      <c r="AE115" s="25">
        <v>105.18</v>
      </c>
      <c r="AF115" s="25">
        <v>63.42</v>
      </c>
      <c r="AG115" s="25">
        <v>32.32</v>
      </c>
      <c r="AH115" s="25">
        <v>32.32</v>
      </c>
    </row>
    <row r="116" spans="1:34" ht="13.5">
      <c r="A116" s="35" t="s">
        <v>63</v>
      </c>
      <c r="B116" s="35">
        <v>1013062</v>
      </c>
      <c r="C116" s="35"/>
      <c r="D116" s="35">
        <v>2</v>
      </c>
      <c r="E116" s="34" t="s">
        <v>164</v>
      </c>
      <c r="F116" s="25">
        <v>21275034.37</v>
      </c>
      <c r="G116" s="25">
        <v>16376614.37</v>
      </c>
      <c r="H116" s="25">
        <v>8442108.18</v>
      </c>
      <c r="I116" s="25">
        <v>350000</v>
      </c>
      <c r="J116" s="25">
        <v>4898420</v>
      </c>
      <c r="K116" s="25">
        <v>4898420</v>
      </c>
      <c r="L116" s="25">
        <v>20247076.56</v>
      </c>
      <c r="M116" s="25">
        <v>15869350.52</v>
      </c>
      <c r="N116" s="25">
        <v>8346334.07</v>
      </c>
      <c r="O116" s="25">
        <v>272014.46</v>
      </c>
      <c r="P116" s="25">
        <v>4377726.04</v>
      </c>
      <c r="Q116" s="25">
        <v>4377726.04</v>
      </c>
      <c r="R116" s="25">
        <f t="shared" si="13"/>
        <v>95.16824371644951</v>
      </c>
      <c r="S116" s="25">
        <f t="shared" si="14"/>
        <v>96.90251086983372</v>
      </c>
      <c r="T116" s="25">
        <f t="shared" si="15"/>
        <v>98.86551903910808</v>
      </c>
      <c r="U116" s="25">
        <f t="shared" si="16"/>
        <v>77.71841714285715</v>
      </c>
      <c r="V116" s="25">
        <f t="shared" si="17"/>
        <v>89.37016507363599</v>
      </c>
      <c r="W116" s="25">
        <f t="shared" si="18"/>
        <v>89.37016507363599</v>
      </c>
      <c r="X116" s="25">
        <f t="shared" si="19"/>
        <v>78.3784783594457</v>
      </c>
      <c r="Y116" s="25">
        <f t="shared" si="20"/>
        <v>41.22241571649394</v>
      </c>
      <c r="Z116" s="25">
        <f t="shared" si="21"/>
        <v>1.3434752379876418</v>
      </c>
      <c r="AA116" s="25">
        <f t="shared" si="22"/>
        <v>21.621521640554317</v>
      </c>
      <c r="AB116" s="25">
        <f t="shared" si="23"/>
        <v>21.621521640554317</v>
      </c>
      <c r="AC116" s="25">
        <v>109.44</v>
      </c>
      <c r="AD116" s="25">
        <v>108.21</v>
      </c>
      <c r="AE116" s="25">
        <v>108.85</v>
      </c>
      <c r="AF116" s="25">
        <v>93.59</v>
      </c>
      <c r="AG116" s="25">
        <v>114.17</v>
      </c>
      <c r="AH116" s="25">
        <v>114.17</v>
      </c>
    </row>
    <row r="117" spans="1:34" ht="13.5">
      <c r="A117" s="35" t="s">
        <v>63</v>
      </c>
      <c r="B117" s="35">
        <v>1014011</v>
      </c>
      <c r="C117" s="35"/>
      <c r="D117" s="35">
        <v>1</v>
      </c>
      <c r="E117" s="34" t="s">
        <v>165</v>
      </c>
      <c r="F117" s="25">
        <v>133487389.91</v>
      </c>
      <c r="G117" s="25">
        <v>111378241.91</v>
      </c>
      <c r="H117" s="25">
        <v>46244229.83</v>
      </c>
      <c r="I117" s="25">
        <v>1849919.51</v>
      </c>
      <c r="J117" s="25">
        <v>22109148</v>
      </c>
      <c r="K117" s="25">
        <v>21209148</v>
      </c>
      <c r="L117" s="25">
        <v>122966315.09</v>
      </c>
      <c r="M117" s="25">
        <v>103248985.73</v>
      </c>
      <c r="N117" s="25">
        <v>45568663.36</v>
      </c>
      <c r="O117" s="25">
        <v>1344895.1</v>
      </c>
      <c r="P117" s="25">
        <v>19717329.36</v>
      </c>
      <c r="Q117" s="25">
        <v>18817329.36</v>
      </c>
      <c r="R117" s="25">
        <f t="shared" si="13"/>
        <v>92.11830059221809</v>
      </c>
      <c r="S117" s="25">
        <f t="shared" si="14"/>
        <v>92.70121700558992</v>
      </c>
      <c r="T117" s="25">
        <f t="shared" si="15"/>
        <v>98.53913348220206</v>
      </c>
      <c r="U117" s="25">
        <f t="shared" si="16"/>
        <v>72.70019548039687</v>
      </c>
      <c r="V117" s="25">
        <f t="shared" si="17"/>
        <v>89.18176928391813</v>
      </c>
      <c r="W117" s="25">
        <f t="shared" si="18"/>
        <v>88.72270286387742</v>
      </c>
      <c r="X117" s="25">
        <f t="shared" si="19"/>
        <v>83.96525963588587</v>
      </c>
      <c r="Y117" s="25">
        <f t="shared" si="20"/>
        <v>37.05784248852862</v>
      </c>
      <c r="Z117" s="25">
        <f t="shared" si="21"/>
        <v>1.0937101750309919</v>
      </c>
      <c r="AA117" s="25">
        <f t="shared" si="22"/>
        <v>16.034740364114132</v>
      </c>
      <c r="AB117" s="25">
        <f t="shared" si="23"/>
        <v>15.302832606008767</v>
      </c>
      <c r="AC117" s="25">
        <v>97.64</v>
      </c>
      <c r="AD117" s="25">
        <v>103.56</v>
      </c>
      <c r="AE117" s="25">
        <v>103.98</v>
      </c>
      <c r="AF117" s="25">
        <v>78.04</v>
      </c>
      <c r="AG117" s="25">
        <v>75.13</v>
      </c>
      <c r="AH117" s="25">
        <v>71.7</v>
      </c>
    </row>
    <row r="118" spans="1:34" ht="13.5">
      <c r="A118" s="35" t="s">
        <v>63</v>
      </c>
      <c r="B118" s="35">
        <v>1014023</v>
      </c>
      <c r="C118" s="35"/>
      <c r="D118" s="35">
        <v>3</v>
      </c>
      <c r="E118" s="34" t="s">
        <v>166</v>
      </c>
      <c r="F118" s="25">
        <v>42994935.13</v>
      </c>
      <c r="G118" s="25">
        <v>41776104.07</v>
      </c>
      <c r="H118" s="25">
        <v>20575676.66</v>
      </c>
      <c r="I118" s="25">
        <v>487041</v>
      </c>
      <c r="J118" s="25">
        <v>1218831.06</v>
      </c>
      <c r="K118" s="25">
        <v>1218831.06</v>
      </c>
      <c r="L118" s="25">
        <v>42158136.94</v>
      </c>
      <c r="M118" s="25">
        <v>40956221.3</v>
      </c>
      <c r="N118" s="25">
        <v>20519559.43</v>
      </c>
      <c r="O118" s="25">
        <v>474613.75</v>
      </c>
      <c r="P118" s="25">
        <v>1201915.64</v>
      </c>
      <c r="Q118" s="25">
        <v>1201915.64</v>
      </c>
      <c r="R118" s="25">
        <f t="shared" si="13"/>
        <v>98.05372845087484</v>
      </c>
      <c r="S118" s="25">
        <f t="shared" si="14"/>
        <v>98.03743602173576</v>
      </c>
      <c r="T118" s="25">
        <f t="shared" si="15"/>
        <v>99.72726423083283</v>
      </c>
      <c r="U118" s="25">
        <f t="shared" si="16"/>
        <v>97.4484181003242</v>
      </c>
      <c r="V118" s="25">
        <f t="shared" si="17"/>
        <v>98.61216040884287</v>
      </c>
      <c r="W118" s="25">
        <f t="shared" si="18"/>
        <v>98.61216040884287</v>
      </c>
      <c r="X118" s="25">
        <f t="shared" si="19"/>
        <v>97.14903046662005</v>
      </c>
      <c r="Y118" s="25">
        <f t="shared" si="20"/>
        <v>48.67283262351868</v>
      </c>
      <c r="Z118" s="25">
        <f t="shared" si="21"/>
        <v>1.1257939378950175</v>
      </c>
      <c r="AA118" s="25">
        <f t="shared" si="22"/>
        <v>2.8509695333799536</v>
      </c>
      <c r="AB118" s="25">
        <f t="shared" si="23"/>
        <v>2.8509695333799536</v>
      </c>
      <c r="AC118" s="25">
        <v>100.6</v>
      </c>
      <c r="AD118" s="25">
        <v>104.84</v>
      </c>
      <c r="AE118" s="25">
        <v>102.44</v>
      </c>
      <c r="AF118" s="25">
        <v>90.61</v>
      </c>
      <c r="AG118" s="25">
        <v>42.32</v>
      </c>
      <c r="AH118" s="25">
        <v>42.32</v>
      </c>
    </row>
    <row r="119" spans="1:34" ht="13.5">
      <c r="A119" s="35" t="s">
        <v>63</v>
      </c>
      <c r="B119" s="35">
        <v>1014032</v>
      </c>
      <c r="C119" s="35"/>
      <c r="D119" s="35">
        <v>2</v>
      </c>
      <c r="E119" s="34" t="s">
        <v>167</v>
      </c>
      <c r="F119" s="25">
        <v>19276979.75</v>
      </c>
      <c r="G119" s="25">
        <v>14767498.41</v>
      </c>
      <c r="H119" s="25">
        <v>6765075.75</v>
      </c>
      <c r="I119" s="25">
        <v>103000</v>
      </c>
      <c r="J119" s="25">
        <v>4509481.34</v>
      </c>
      <c r="K119" s="25">
        <v>4509481.34</v>
      </c>
      <c r="L119" s="25">
        <v>18270074.79</v>
      </c>
      <c r="M119" s="25">
        <v>14295772.84</v>
      </c>
      <c r="N119" s="25">
        <v>6614531.47</v>
      </c>
      <c r="O119" s="25">
        <v>103000</v>
      </c>
      <c r="P119" s="25">
        <v>3974301.95</v>
      </c>
      <c r="Q119" s="25">
        <v>3974301.95</v>
      </c>
      <c r="R119" s="25">
        <f t="shared" si="13"/>
        <v>94.77664565166127</v>
      </c>
      <c r="S119" s="25">
        <f t="shared" si="14"/>
        <v>96.80565010468824</v>
      </c>
      <c r="T119" s="25">
        <f t="shared" si="15"/>
        <v>97.77468448893569</v>
      </c>
      <c r="U119" s="25">
        <f t="shared" si="16"/>
        <v>100</v>
      </c>
      <c r="V119" s="25">
        <f t="shared" si="17"/>
        <v>88.1321298471101</v>
      </c>
      <c r="W119" s="25">
        <f t="shared" si="18"/>
        <v>88.1321298471101</v>
      </c>
      <c r="X119" s="25">
        <f t="shared" si="19"/>
        <v>78.2469311391363</v>
      </c>
      <c r="Y119" s="25">
        <f t="shared" si="20"/>
        <v>36.20418386913456</v>
      </c>
      <c r="Z119" s="25">
        <f t="shared" si="21"/>
        <v>0.5637634283597808</v>
      </c>
      <c r="AA119" s="25">
        <f t="shared" si="22"/>
        <v>21.75306886086371</v>
      </c>
      <c r="AB119" s="25">
        <f t="shared" si="23"/>
        <v>21.75306886086371</v>
      </c>
      <c r="AC119" s="25">
        <v>98.49</v>
      </c>
      <c r="AD119" s="25">
        <v>98.97</v>
      </c>
      <c r="AE119" s="25">
        <v>99.94</v>
      </c>
      <c r="AF119" s="25">
        <v>66.9</v>
      </c>
      <c r="AG119" s="25">
        <v>96.8</v>
      </c>
      <c r="AH119" s="25">
        <v>96.8</v>
      </c>
    </row>
    <row r="120" spans="1:34" ht="13.5">
      <c r="A120" s="35" t="s">
        <v>63</v>
      </c>
      <c r="B120" s="35">
        <v>1014042</v>
      </c>
      <c r="C120" s="35"/>
      <c r="D120" s="35">
        <v>2</v>
      </c>
      <c r="E120" s="34" t="s">
        <v>168</v>
      </c>
      <c r="F120" s="25">
        <v>24395396.81</v>
      </c>
      <c r="G120" s="25">
        <v>16639264.54</v>
      </c>
      <c r="H120" s="25">
        <v>8132134.73</v>
      </c>
      <c r="I120" s="25">
        <v>223000.5</v>
      </c>
      <c r="J120" s="25">
        <v>7756132.27</v>
      </c>
      <c r="K120" s="25">
        <v>7756132.27</v>
      </c>
      <c r="L120" s="25">
        <v>23533026.48</v>
      </c>
      <c r="M120" s="25">
        <v>16198529.36</v>
      </c>
      <c r="N120" s="25">
        <v>8071016.28</v>
      </c>
      <c r="O120" s="25">
        <v>219951.46</v>
      </c>
      <c r="P120" s="25">
        <v>7334497.12</v>
      </c>
      <c r="Q120" s="25">
        <v>7334497.12</v>
      </c>
      <c r="R120" s="25">
        <f t="shared" si="13"/>
        <v>96.46502847764091</v>
      </c>
      <c r="S120" s="25">
        <f t="shared" si="14"/>
        <v>97.3512340107311</v>
      </c>
      <c r="T120" s="25">
        <f t="shared" si="15"/>
        <v>99.24843288965036</v>
      </c>
      <c r="U120" s="25">
        <f t="shared" si="16"/>
        <v>98.63272055443821</v>
      </c>
      <c r="V120" s="25">
        <f t="shared" si="17"/>
        <v>94.56384786485856</v>
      </c>
      <c r="W120" s="25">
        <f t="shared" si="18"/>
        <v>94.56384786485856</v>
      </c>
      <c r="X120" s="25">
        <f t="shared" si="19"/>
        <v>68.83317525591804</v>
      </c>
      <c r="Y120" s="25">
        <f t="shared" si="20"/>
        <v>34.29655036873098</v>
      </c>
      <c r="Z120" s="25">
        <f t="shared" si="21"/>
        <v>0.9346501190016083</v>
      </c>
      <c r="AA120" s="25">
        <f t="shared" si="22"/>
        <v>31.16682474408196</v>
      </c>
      <c r="AB120" s="25">
        <f t="shared" si="23"/>
        <v>31.16682474408196</v>
      </c>
      <c r="AC120" s="25">
        <v>95.9</v>
      </c>
      <c r="AD120" s="25">
        <v>98.58</v>
      </c>
      <c r="AE120" s="25">
        <v>101.06</v>
      </c>
      <c r="AF120" s="25">
        <v>182.99</v>
      </c>
      <c r="AG120" s="25">
        <v>90.46</v>
      </c>
      <c r="AH120" s="25">
        <v>90.46</v>
      </c>
    </row>
    <row r="121" spans="1:34" ht="13.5">
      <c r="A121" s="35" t="s">
        <v>63</v>
      </c>
      <c r="B121" s="35">
        <v>1014052</v>
      </c>
      <c r="C121" s="35"/>
      <c r="D121" s="35">
        <v>2</v>
      </c>
      <c r="E121" s="34" t="s">
        <v>169</v>
      </c>
      <c r="F121" s="25">
        <v>17929253.22</v>
      </c>
      <c r="G121" s="25">
        <v>16710461.84</v>
      </c>
      <c r="H121" s="25">
        <v>8095577.43</v>
      </c>
      <c r="I121" s="25">
        <v>168497.26</v>
      </c>
      <c r="J121" s="25">
        <v>1218791.38</v>
      </c>
      <c r="K121" s="25">
        <v>1218791.38</v>
      </c>
      <c r="L121" s="25">
        <v>17139846.57</v>
      </c>
      <c r="M121" s="25">
        <v>16081189.7</v>
      </c>
      <c r="N121" s="25">
        <v>7845864.3</v>
      </c>
      <c r="O121" s="25">
        <v>167957.61</v>
      </c>
      <c r="P121" s="25">
        <v>1058656.87</v>
      </c>
      <c r="Q121" s="25">
        <v>1058656.87</v>
      </c>
      <c r="R121" s="25">
        <f t="shared" si="13"/>
        <v>95.59710245422035</v>
      </c>
      <c r="S121" s="25">
        <f t="shared" si="14"/>
        <v>96.23426242778218</v>
      </c>
      <c r="T121" s="25">
        <f t="shared" si="15"/>
        <v>96.91543769225613</v>
      </c>
      <c r="U121" s="25">
        <f t="shared" si="16"/>
        <v>99.67972772969719</v>
      </c>
      <c r="V121" s="25">
        <f t="shared" si="17"/>
        <v>86.86120425301992</v>
      </c>
      <c r="W121" s="25">
        <f t="shared" si="18"/>
        <v>86.86120425301992</v>
      </c>
      <c r="X121" s="25">
        <f t="shared" si="19"/>
        <v>93.82341688021306</v>
      </c>
      <c r="Y121" s="25">
        <f t="shared" si="20"/>
        <v>45.77558070871343</v>
      </c>
      <c r="Z121" s="25">
        <f t="shared" si="21"/>
        <v>0.9799248162114672</v>
      </c>
      <c r="AA121" s="25">
        <f t="shared" si="22"/>
        <v>6.176583119786936</v>
      </c>
      <c r="AB121" s="25">
        <f t="shared" si="23"/>
        <v>6.176583119786936</v>
      </c>
      <c r="AC121" s="25">
        <v>89.7</v>
      </c>
      <c r="AD121" s="25">
        <v>98.82</v>
      </c>
      <c r="AE121" s="25">
        <v>97.97</v>
      </c>
      <c r="AF121" s="25">
        <v>110.99</v>
      </c>
      <c r="AG121" s="25">
        <v>37.34</v>
      </c>
      <c r="AH121" s="25">
        <v>37.34</v>
      </c>
    </row>
    <row r="122" spans="1:34" ht="13.5">
      <c r="A122" s="35" t="s">
        <v>63</v>
      </c>
      <c r="B122" s="35">
        <v>1014062</v>
      </c>
      <c r="C122" s="35"/>
      <c r="D122" s="35">
        <v>2</v>
      </c>
      <c r="E122" s="34" t="s">
        <v>170</v>
      </c>
      <c r="F122" s="25">
        <v>23249204.07</v>
      </c>
      <c r="G122" s="25">
        <v>16892710.69</v>
      </c>
      <c r="H122" s="25">
        <v>8194140.85</v>
      </c>
      <c r="I122" s="25">
        <v>80000</v>
      </c>
      <c r="J122" s="25">
        <v>6356493.38</v>
      </c>
      <c r="K122" s="25">
        <v>6356493.38</v>
      </c>
      <c r="L122" s="25">
        <v>22139989.53</v>
      </c>
      <c r="M122" s="25">
        <v>15957641.92</v>
      </c>
      <c r="N122" s="25">
        <v>7969277.81</v>
      </c>
      <c r="O122" s="25">
        <v>73294.21</v>
      </c>
      <c r="P122" s="25">
        <v>6182347.61</v>
      </c>
      <c r="Q122" s="25">
        <v>6182347.61</v>
      </c>
      <c r="R122" s="25">
        <f t="shared" si="13"/>
        <v>95.2290214466684</v>
      </c>
      <c r="S122" s="25">
        <f t="shared" si="14"/>
        <v>94.4646611952365</v>
      </c>
      <c r="T122" s="25">
        <f t="shared" si="15"/>
        <v>97.25580699531177</v>
      </c>
      <c r="U122" s="25">
        <f t="shared" si="16"/>
        <v>91.61776250000001</v>
      </c>
      <c r="V122" s="25">
        <f t="shared" si="17"/>
        <v>97.26034844073101</v>
      </c>
      <c r="W122" s="25">
        <f t="shared" si="18"/>
        <v>97.26034844073101</v>
      </c>
      <c r="X122" s="25">
        <f t="shared" si="19"/>
        <v>72.07610418413779</v>
      </c>
      <c r="Y122" s="25">
        <f t="shared" si="20"/>
        <v>35.99494841314859</v>
      </c>
      <c r="Z122" s="25">
        <f t="shared" si="21"/>
        <v>0.3310489822078972</v>
      </c>
      <c r="AA122" s="25">
        <f t="shared" si="22"/>
        <v>27.923895815862203</v>
      </c>
      <c r="AB122" s="25">
        <f t="shared" si="23"/>
        <v>27.923895815862203</v>
      </c>
      <c r="AC122" s="25">
        <v>135.48</v>
      </c>
      <c r="AD122" s="25">
        <v>106.56</v>
      </c>
      <c r="AE122" s="25">
        <v>105.71</v>
      </c>
      <c r="AF122" s="25">
        <v>79.19</v>
      </c>
      <c r="AG122" s="25">
        <v>452.58</v>
      </c>
      <c r="AH122" s="25">
        <v>452.58</v>
      </c>
    </row>
    <row r="123" spans="1:34" ht="13.5">
      <c r="A123" s="35" t="s">
        <v>63</v>
      </c>
      <c r="B123" s="35">
        <v>1014072</v>
      </c>
      <c r="C123" s="35"/>
      <c r="D123" s="35">
        <v>2</v>
      </c>
      <c r="E123" s="34" t="s">
        <v>171</v>
      </c>
      <c r="F123" s="25">
        <v>9471447.64</v>
      </c>
      <c r="G123" s="25">
        <v>8806592.43</v>
      </c>
      <c r="H123" s="25">
        <v>4480373.63</v>
      </c>
      <c r="I123" s="25">
        <v>24904</v>
      </c>
      <c r="J123" s="25">
        <v>664855.21</v>
      </c>
      <c r="K123" s="25">
        <v>664855.21</v>
      </c>
      <c r="L123" s="25">
        <v>8674126.27</v>
      </c>
      <c r="M123" s="25">
        <v>8290182.43</v>
      </c>
      <c r="N123" s="25">
        <v>4251693.9</v>
      </c>
      <c r="O123" s="25">
        <v>20675.58</v>
      </c>
      <c r="P123" s="25">
        <v>383943.84</v>
      </c>
      <c r="Q123" s="25">
        <v>383943.84</v>
      </c>
      <c r="R123" s="25">
        <f t="shared" si="13"/>
        <v>91.58184260415759</v>
      </c>
      <c r="S123" s="25">
        <f t="shared" si="14"/>
        <v>94.13609742809456</v>
      </c>
      <c r="T123" s="25">
        <f t="shared" si="15"/>
        <v>94.89596741511043</v>
      </c>
      <c r="U123" s="25">
        <f t="shared" si="16"/>
        <v>83.02112110504338</v>
      </c>
      <c r="V123" s="25">
        <f t="shared" si="17"/>
        <v>57.74848932897736</v>
      </c>
      <c r="W123" s="25">
        <f t="shared" si="18"/>
        <v>57.74848932897736</v>
      </c>
      <c r="X123" s="25">
        <f t="shared" si="19"/>
        <v>95.57368859930143</v>
      </c>
      <c r="Y123" s="25">
        <f t="shared" si="20"/>
        <v>49.01581747437486</v>
      </c>
      <c r="Z123" s="25">
        <f t="shared" si="21"/>
        <v>0.23835922323966816</v>
      </c>
      <c r="AA123" s="25">
        <f t="shared" si="22"/>
        <v>4.426311400698575</v>
      </c>
      <c r="AB123" s="25">
        <f t="shared" si="23"/>
        <v>4.426311400698575</v>
      </c>
      <c r="AC123" s="25">
        <v>81.35</v>
      </c>
      <c r="AD123" s="25">
        <v>99.61</v>
      </c>
      <c r="AE123" s="25">
        <v>103.32</v>
      </c>
      <c r="AF123" s="25">
        <v>59.37</v>
      </c>
      <c r="AG123" s="25">
        <v>16.41</v>
      </c>
      <c r="AH123" s="25">
        <v>16.41</v>
      </c>
    </row>
    <row r="124" spans="1:34" ht="13.5">
      <c r="A124" s="35" t="s">
        <v>63</v>
      </c>
      <c r="B124" s="35">
        <v>1014082</v>
      </c>
      <c r="C124" s="35"/>
      <c r="D124" s="35">
        <v>2</v>
      </c>
      <c r="E124" s="34" t="s">
        <v>165</v>
      </c>
      <c r="F124" s="25">
        <v>36933632.18</v>
      </c>
      <c r="G124" s="25">
        <v>30805937.52</v>
      </c>
      <c r="H124" s="25">
        <v>13258671.13</v>
      </c>
      <c r="I124" s="25">
        <v>352871.96</v>
      </c>
      <c r="J124" s="25">
        <v>6127694.66</v>
      </c>
      <c r="K124" s="25">
        <v>5603694.66</v>
      </c>
      <c r="L124" s="25">
        <v>33943104.39</v>
      </c>
      <c r="M124" s="25">
        <v>28223849.07</v>
      </c>
      <c r="N124" s="25">
        <v>12201227.46</v>
      </c>
      <c r="O124" s="25">
        <v>152520.67</v>
      </c>
      <c r="P124" s="25">
        <v>5719255.32</v>
      </c>
      <c r="Q124" s="25">
        <v>5195255.32</v>
      </c>
      <c r="R124" s="25">
        <f t="shared" si="13"/>
        <v>91.90296861292889</v>
      </c>
      <c r="S124" s="25">
        <f t="shared" si="14"/>
        <v>91.61821175439428</v>
      </c>
      <c r="T124" s="25">
        <f t="shared" si="15"/>
        <v>92.02451241431463</v>
      </c>
      <c r="U124" s="25">
        <f t="shared" si="16"/>
        <v>43.22266637451159</v>
      </c>
      <c r="V124" s="25">
        <f t="shared" si="17"/>
        <v>93.33453504682298</v>
      </c>
      <c r="W124" s="25">
        <f t="shared" si="18"/>
        <v>92.71124918858446</v>
      </c>
      <c r="X124" s="25">
        <f t="shared" si="19"/>
        <v>83.15046480638067</v>
      </c>
      <c r="Y124" s="25">
        <f t="shared" si="20"/>
        <v>35.946115357658954</v>
      </c>
      <c r="Z124" s="25">
        <f t="shared" si="21"/>
        <v>0.4493421351434615</v>
      </c>
      <c r="AA124" s="25">
        <f t="shared" si="22"/>
        <v>16.849535193619335</v>
      </c>
      <c r="AB124" s="25">
        <f t="shared" si="23"/>
        <v>15.305775394929928</v>
      </c>
      <c r="AC124" s="25">
        <v>108.55</v>
      </c>
      <c r="AD124" s="25">
        <v>105.77</v>
      </c>
      <c r="AE124" s="25">
        <v>101.39</v>
      </c>
      <c r="AF124" s="25">
        <v>67.49</v>
      </c>
      <c r="AG124" s="25">
        <v>124.77</v>
      </c>
      <c r="AH124" s="25">
        <v>128.32</v>
      </c>
    </row>
    <row r="125" spans="1:34" ht="13.5">
      <c r="A125" s="35" t="s">
        <v>63</v>
      </c>
      <c r="B125" s="35">
        <v>1014093</v>
      </c>
      <c r="C125" s="35"/>
      <c r="D125" s="35">
        <v>3</v>
      </c>
      <c r="E125" s="34" t="s">
        <v>172</v>
      </c>
      <c r="F125" s="25">
        <v>38424335.9</v>
      </c>
      <c r="G125" s="25">
        <v>34822966.61</v>
      </c>
      <c r="H125" s="25">
        <v>14700430.35</v>
      </c>
      <c r="I125" s="25">
        <v>210063.08</v>
      </c>
      <c r="J125" s="25">
        <v>3601369.29</v>
      </c>
      <c r="K125" s="25">
        <v>3601369.29</v>
      </c>
      <c r="L125" s="25">
        <v>36917763.85</v>
      </c>
      <c r="M125" s="25">
        <v>33365992.79</v>
      </c>
      <c r="N125" s="25">
        <v>14659722.68</v>
      </c>
      <c r="O125" s="25">
        <v>188154.9</v>
      </c>
      <c r="P125" s="25">
        <v>3551771.06</v>
      </c>
      <c r="Q125" s="25">
        <v>3551771.06</v>
      </c>
      <c r="R125" s="25">
        <f t="shared" si="13"/>
        <v>96.07912013386289</v>
      </c>
      <c r="S125" s="25">
        <f t="shared" si="14"/>
        <v>95.81605485736644</v>
      </c>
      <c r="T125" s="25">
        <f t="shared" si="15"/>
        <v>99.72308518165252</v>
      </c>
      <c r="U125" s="25">
        <f t="shared" si="16"/>
        <v>89.57066610658094</v>
      </c>
      <c r="V125" s="25">
        <f t="shared" si="17"/>
        <v>98.6227952202036</v>
      </c>
      <c r="W125" s="25">
        <f t="shared" si="18"/>
        <v>98.6227952202036</v>
      </c>
      <c r="X125" s="25">
        <f t="shared" si="19"/>
        <v>90.37923565893334</v>
      </c>
      <c r="Y125" s="25">
        <f t="shared" si="20"/>
        <v>39.70912956582011</v>
      </c>
      <c r="Z125" s="25">
        <f t="shared" si="21"/>
        <v>0.5096595253290239</v>
      </c>
      <c r="AA125" s="25">
        <f t="shared" si="22"/>
        <v>9.620764341066664</v>
      </c>
      <c r="AB125" s="25">
        <f t="shared" si="23"/>
        <v>9.620764341066664</v>
      </c>
      <c r="AC125" s="25">
        <v>95.71</v>
      </c>
      <c r="AD125" s="25">
        <v>102.91</v>
      </c>
      <c r="AE125" s="25">
        <v>104.38</v>
      </c>
      <c r="AF125" s="25">
        <v>94.91</v>
      </c>
      <c r="AG125" s="25">
        <v>57.75</v>
      </c>
      <c r="AH125" s="25">
        <v>57.75</v>
      </c>
    </row>
    <row r="126" spans="1:34" ht="13.5">
      <c r="A126" s="35" t="s">
        <v>63</v>
      </c>
      <c r="B126" s="35">
        <v>1014102</v>
      </c>
      <c r="C126" s="35"/>
      <c r="D126" s="35">
        <v>2</v>
      </c>
      <c r="E126" s="34" t="s">
        <v>173</v>
      </c>
      <c r="F126" s="25">
        <v>21090777.78</v>
      </c>
      <c r="G126" s="25">
        <v>16775390.49</v>
      </c>
      <c r="H126" s="25">
        <v>8590042</v>
      </c>
      <c r="I126" s="25">
        <v>125000</v>
      </c>
      <c r="J126" s="25">
        <v>4315387.29</v>
      </c>
      <c r="K126" s="25">
        <v>4165387.29</v>
      </c>
      <c r="L126" s="25">
        <v>19944093.24</v>
      </c>
      <c r="M126" s="25">
        <v>15886673.8</v>
      </c>
      <c r="N126" s="25">
        <v>8423531.68</v>
      </c>
      <c r="O126" s="25">
        <v>121890.59</v>
      </c>
      <c r="P126" s="25">
        <v>4057419.44</v>
      </c>
      <c r="Q126" s="25">
        <v>3907419.44</v>
      </c>
      <c r="R126" s="25">
        <f t="shared" si="13"/>
        <v>94.56309979669226</v>
      </c>
      <c r="S126" s="25">
        <f t="shared" si="14"/>
        <v>94.70225929745257</v>
      </c>
      <c r="T126" s="25">
        <f t="shared" si="15"/>
        <v>98.06158898873835</v>
      </c>
      <c r="U126" s="25">
        <f t="shared" si="16"/>
        <v>97.51247199999999</v>
      </c>
      <c r="V126" s="25">
        <f t="shared" si="17"/>
        <v>94.02213908823929</v>
      </c>
      <c r="W126" s="25">
        <f t="shared" si="18"/>
        <v>93.80686999695531</v>
      </c>
      <c r="X126" s="25">
        <f t="shared" si="19"/>
        <v>79.65603454027976</v>
      </c>
      <c r="Y126" s="25">
        <f t="shared" si="20"/>
        <v>42.235721517314765</v>
      </c>
      <c r="Z126" s="25">
        <f t="shared" si="21"/>
        <v>0.6111613525529226</v>
      </c>
      <c r="AA126" s="25">
        <f t="shared" si="22"/>
        <v>20.343965459720245</v>
      </c>
      <c r="AB126" s="25">
        <f t="shared" si="23"/>
        <v>19.59186307935652</v>
      </c>
      <c r="AC126" s="25">
        <v>104.93</v>
      </c>
      <c r="AD126" s="25">
        <v>105.48</v>
      </c>
      <c r="AE126" s="25">
        <v>103.78</v>
      </c>
      <c r="AF126" s="25">
        <v>73.46</v>
      </c>
      <c r="AG126" s="25">
        <v>102.87</v>
      </c>
      <c r="AH126" s="25">
        <v>99.06</v>
      </c>
    </row>
    <row r="127" spans="1:34" ht="13.5">
      <c r="A127" s="35" t="s">
        <v>63</v>
      </c>
      <c r="B127" s="35">
        <v>1014113</v>
      </c>
      <c r="C127" s="35"/>
      <c r="D127" s="35">
        <v>3</v>
      </c>
      <c r="E127" s="34" t="s">
        <v>174</v>
      </c>
      <c r="F127" s="25">
        <v>26348599.57</v>
      </c>
      <c r="G127" s="25">
        <v>22877895.57</v>
      </c>
      <c r="H127" s="25">
        <v>11352227.49</v>
      </c>
      <c r="I127" s="25">
        <v>532600</v>
      </c>
      <c r="J127" s="25">
        <v>3470704</v>
      </c>
      <c r="K127" s="25">
        <v>3400704</v>
      </c>
      <c r="L127" s="25">
        <v>25263547.95</v>
      </c>
      <c r="M127" s="25">
        <v>21894490.26</v>
      </c>
      <c r="N127" s="25">
        <v>10994093.2</v>
      </c>
      <c r="O127" s="25">
        <v>337948.65</v>
      </c>
      <c r="P127" s="25">
        <v>3369057.69</v>
      </c>
      <c r="Q127" s="25">
        <v>3299057.69</v>
      </c>
      <c r="R127" s="25">
        <f t="shared" si="13"/>
        <v>95.88193817619279</v>
      </c>
      <c r="S127" s="25">
        <f t="shared" si="14"/>
        <v>95.70150450686755</v>
      </c>
      <c r="T127" s="25">
        <f t="shared" si="15"/>
        <v>96.84525094026282</v>
      </c>
      <c r="U127" s="25">
        <f t="shared" si="16"/>
        <v>63.452619226436354</v>
      </c>
      <c r="V127" s="25">
        <f t="shared" si="17"/>
        <v>97.07130570627746</v>
      </c>
      <c r="W127" s="25">
        <f t="shared" si="18"/>
        <v>97.01102154142201</v>
      </c>
      <c r="X127" s="25">
        <f t="shared" si="19"/>
        <v>86.66435254197937</v>
      </c>
      <c r="Y127" s="25">
        <f t="shared" si="20"/>
        <v>43.51761368497729</v>
      </c>
      <c r="Z127" s="25">
        <f t="shared" si="21"/>
        <v>1.3376927526919276</v>
      </c>
      <c r="AA127" s="25">
        <f t="shared" si="22"/>
        <v>13.335647458020638</v>
      </c>
      <c r="AB127" s="25">
        <f t="shared" si="23"/>
        <v>13.058568402701331</v>
      </c>
      <c r="AC127" s="25">
        <v>76.84</v>
      </c>
      <c r="AD127" s="25">
        <v>104.76</v>
      </c>
      <c r="AE127" s="25">
        <v>103.82</v>
      </c>
      <c r="AF127" s="25">
        <v>81.52</v>
      </c>
      <c r="AG127" s="25">
        <v>28.12</v>
      </c>
      <c r="AH127" s="25">
        <v>27.54</v>
      </c>
    </row>
    <row r="128" spans="1:34" ht="13.5">
      <c r="A128" s="35" t="s">
        <v>63</v>
      </c>
      <c r="B128" s="35">
        <v>1015012</v>
      </c>
      <c r="C128" s="35"/>
      <c r="D128" s="35">
        <v>2</v>
      </c>
      <c r="E128" s="34" t="s">
        <v>175</v>
      </c>
      <c r="F128" s="25">
        <v>19018787.98</v>
      </c>
      <c r="G128" s="25">
        <v>11564610.19</v>
      </c>
      <c r="H128" s="25">
        <v>4613158.63</v>
      </c>
      <c r="I128" s="25">
        <v>130000</v>
      </c>
      <c r="J128" s="25">
        <v>7454177.79</v>
      </c>
      <c r="K128" s="25">
        <v>7454177.79</v>
      </c>
      <c r="L128" s="25">
        <v>17907159.66</v>
      </c>
      <c r="M128" s="25">
        <v>10803602.82</v>
      </c>
      <c r="N128" s="25">
        <v>4458909.8</v>
      </c>
      <c r="O128" s="25">
        <v>45762.42</v>
      </c>
      <c r="P128" s="25">
        <v>7103556.84</v>
      </c>
      <c r="Q128" s="25">
        <v>7103556.84</v>
      </c>
      <c r="R128" s="25">
        <f t="shared" si="13"/>
        <v>94.15510430439112</v>
      </c>
      <c r="S128" s="25">
        <f t="shared" si="14"/>
        <v>93.41951559544958</v>
      </c>
      <c r="T128" s="25">
        <f t="shared" si="15"/>
        <v>96.65632937491247</v>
      </c>
      <c r="U128" s="25">
        <f t="shared" si="16"/>
        <v>35.201861538461536</v>
      </c>
      <c r="V128" s="25">
        <f t="shared" si="17"/>
        <v>95.29631624200903</v>
      </c>
      <c r="W128" s="25">
        <f t="shared" si="18"/>
        <v>95.29631624200903</v>
      </c>
      <c r="X128" s="25">
        <f t="shared" si="19"/>
        <v>60.33119168604095</v>
      </c>
      <c r="Y128" s="25">
        <f t="shared" si="20"/>
        <v>24.900151027078067</v>
      </c>
      <c r="Z128" s="25">
        <f t="shared" si="21"/>
        <v>0.2555537610033237</v>
      </c>
      <c r="AA128" s="25">
        <f t="shared" si="22"/>
        <v>39.66880831395904</v>
      </c>
      <c r="AB128" s="25">
        <f t="shared" si="23"/>
        <v>39.66880831395904</v>
      </c>
      <c r="AC128" s="25">
        <v>160.72</v>
      </c>
      <c r="AD128" s="25">
        <v>107.3</v>
      </c>
      <c r="AE128" s="25">
        <v>106.18</v>
      </c>
      <c r="AF128" s="25">
        <v>86.77</v>
      </c>
      <c r="AG128" s="25">
        <v>661.59</v>
      </c>
      <c r="AH128" s="25">
        <v>822.46</v>
      </c>
    </row>
    <row r="129" spans="1:34" ht="13.5">
      <c r="A129" s="35" t="s">
        <v>63</v>
      </c>
      <c r="B129" s="35">
        <v>1015022</v>
      </c>
      <c r="C129" s="35"/>
      <c r="D129" s="35">
        <v>2</v>
      </c>
      <c r="E129" s="34" t="s">
        <v>176</v>
      </c>
      <c r="F129" s="25">
        <v>20324974.91</v>
      </c>
      <c r="G129" s="25">
        <v>16557518.68</v>
      </c>
      <c r="H129" s="25">
        <v>7988789.08</v>
      </c>
      <c r="I129" s="25">
        <v>160000</v>
      </c>
      <c r="J129" s="25">
        <v>3767456.23</v>
      </c>
      <c r="K129" s="25">
        <v>3767456.23</v>
      </c>
      <c r="L129" s="25">
        <v>17943313.64</v>
      </c>
      <c r="M129" s="25">
        <v>15859489.5</v>
      </c>
      <c r="N129" s="25">
        <v>7827427.33</v>
      </c>
      <c r="O129" s="25">
        <v>66269.68</v>
      </c>
      <c r="P129" s="25">
        <v>2083824.14</v>
      </c>
      <c r="Q129" s="25">
        <v>2083824.14</v>
      </c>
      <c r="R129" s="25">
        <f t="shared" si="13"/>
        <v>88.28209490763894</v>
      </c>
      <c r="S129" s="25">
        <f t="shared" si="14"/>
        <v>95.78421626156366</v>
      </c>
      <c r="T129" s="25">
        <f t="shared" si="15"/>
        <v>97.98014757450575</v>
      </c>
      <c r="U129" s="25">
        <f t="shared" si="16"/>
        <v>41.418549999999996</v>
      </c>
      <c r="V129" s="25">
        <f t="shared" si="17"/>
        <v>55.311170529511365</v>
      </c>
      <c r="W129" s="25">
        <f t="shared" si="18"/>
        <v>55.311170529511365</v>
      </c>
      <c r="X129" s="25">
        <f t="shared" si="19"/>
        <v>88.3866258941456</v>
      </c>
      <c r="Y129" s="25">
        <f t="shared" si="20"/>
        <v>43.623087056510926</v>
      </c>
      <c r="Z129" s="25">
        <f t="shared" si="21"/>
        <v>0.3693279921957603</v>
      </c>
      <c r="AA129" s="25">
        <f t="shared" si="22"/>
        <v>11.613374105854396</v>
      </c>
      <c r="AB129" s="25">
        <f t="shared" si="23"/>
        <v>11.613374105854396</v>
      </c>
      <c r="AC129" s="25">
        <v>93.19</v>
      </c>
      <c r="AD129" s="25">
        <v>96.79</v>
      </c>
      <c r="AE129" s="25">
        <v>107.83</v>
      </c>
      <c r="AF129" s="25">
        <v>93.25</v>
      </c>
      <c r="AG129" s="25">
        <v>72.65</v>
      </c>
      <c r="AH129" s="25">
        <v>72.65</v>
      </c>
    </row>
    <row r="130" spans="1:34" ht="13.5">
      <c r="A130" s="35" t="s">
        <v>63</v>
      </c>
      <c r="B130" s="35">
        <v>1015032</v>
      </c>
      <c r="C130" s="35"/>
      <c r="D130" s="35">
        <v>2</v>
      </c>
      <c r="E130" s="34" t="s">
        <v>177</v>
      </c>
      <c r="F130" s="25">
        <v>10216315.08</v>
      </c>
      <c r="G130" s="25">
        <v>8190215.08</v>
      </c>
      <c r="H130" s="25">
        <v>4561352.37</v>
      </c>
      <c r="I130" s="25">
        <v>65000</v>
      </c>
      <c r="J130" s="25">
        <v>2026100</v>
      </c>
      <c r="K130" s="25">
        <v>2026100</v>
      </c>
      <c r="L130" s="25">
        <v>9459114.57</v>
      </c>
      <c r="M130" s="25">
        <v>7572531.5</v>
      </c>
      <c r="N130" s="25">
        <v>4314991.37</v>
      </c>
      <c r="O130" s="25">
        <v>60414.31</v>
      </c>
      <c r="P130" s="25">
        <v>1886583.07</v>
      </c>
      <c r="Q130" s="25">
        <v>1886583.07</v>
      </c>
      <c r="R130" s="25">
        <f t="shared" si="13"/>
        <v>92.58832070006987</v>
      </c>
      <c r="S130" s="25">
        <f t="shared" si="14"/>
        <v>92.45827400176162</v>
      </c>
      <c r="T130" s="25">
        <f t="shared" si="15"/>
        <v>94.59894829392451</v>
      </c>
      <c r="U130" s="25">
        <f t="shared" si="16"/>
        <v>92.9450923076923</v>
      </c>
      <c r="V130" s="25">
        <f t="shared" si="17"/>
        <v>93.11401559646612</v>
      </c>
      <c r="W130" s="25">
        <f t="shared" si="18"/>
        <v>93.11401559646612</v>
      </c>
      <c r="X130" s="25">
        <f t="shared" si="19"/>
        <v>80.05539465624635</v>
      </c>
      <c r="Y130" s="25">
        <f t="shared" si="20"/>
        <v>45.61728624881219</v>
      </c>
      <c r="Z130" s="25">
        <f t="shared" si="21"/>
        <v>0.6386888492883536</v>
      </c>
      <c r="AA130" s="25">
        <f t="shared" si="22"/>
        <v>19.94460534375365</v>
      </c>
      <c r="AB130" s="25">
        <f t="shared" si="23"/>
        <v>19.94460534375365</v>
      </c>
      <c r="AC130" s="25">
        <v>107.95</v>
      </c>
      <c r="AD130" s="25">
        <v>99.03</v>
      </c>
      <c r="AE130" s="25">
        <v>102.23</v>
      </c>
      <c r="AF130" s="25">
        <v>84.79</v>
      </c>
      <c r="AG130" s="25">
        <v>169.16</v>
      </c>
      <c r="AH130" s="25">
        <v>169.16</v>
      </c>
    </row>
    <row r="131" spans="1:34" ht="13.5">
      <c r="A131" s="35" t="s">
        <v>63</v>
      </c>
      <c r="B131" s="35">
        <v>1015042</v>
      </c>
      <c r="C131" s="35"/>
      <c r="D131" s="35">
        <v>2</v>
      </c>
      <c r="E131" s="34" t="s">
        <v>178</v>
      </c>
      <c r="F131" s="25">
        <v>10383693.17</v>
      </c>
      <c r="G131" s="25">
        <v>8046827.12</v>
      </c>
      <c r="H131" s="25">
        <v>3571829.69</v>
      </c>
      <c r="I131" s="25">
        <v>51000</v>
      </c>
      <c r="J131" s="25">
        <v>2336866.05</v>
      </c>
      <c r="K131" s="25">
        <v>2336866.05</v>
      </c>
      <c r="L131" s="25">
        <v>10084774.08</v>
      </c>
      <c r="M131" s="25">
        <v>7815930.49</v>
      </c>
      <c r="N131" s="25">
        <v>3534383.38</v>
      </c>
      <c r="O131" s="25">
        <v>47807.85</v>
      </c>
      <c r="P131" s="25">
        <v>2268843.59</v>
      </c>
      <c r="Q131" s="25">
        <v>2268843.59</v>
      </c>
      <c r="R131" s="25">
        <f t="shared" si="13"/>
        <v>97.12126422549136</v>
      </c>
      <c r="S131" s="25">
        <f t="shared" si="14"/>
        <v>97.13058791301583</v>
      </c>
      <c r="T131" s="25">
        <f t="shared" si="15"/>
        <v>98.9516210667928</v>
      </c>
      <c r="U131" s="25">
        <f t="shared" si="16"/>
        <v>93.74088235294117</v>
      </c>
      <c r="V131" s="25">
        <f t="shared" si="17"/>
        <v>97.08915879025244</v>
      </c>
      <c r="W131" s="25">
        <f t="shared" si="18"/>
        <v>97.08915879025244</v>
      </c>
      <c r="X131" s="25">
        <f t="shared" si="19"/>
        <v>77.50228639727743</v>
      </c>
      <c r="Y131" s="25">
        <f t="shared" si="20"/>
        <v>35.04672838442009</v>
      </c>
      <c r="Z131" s="25">
        <f t="shared" si="21"/>
        <v>0.47405970248567036</v>
      </c>
      <c r="AA131" s="25">
        <f t="shared" si="22"/>
        <v>22.49771360272257</v>
      </c>
      <c r="AB131" s="25">
        <f t="shared" si="23"/>
        <v>22.49771360272257</v>
      </c>
      <c r="AC131" s="25">
        <v>99.18</v>
      </c>
      <c r="AD131" s="25">
        <v>103.85</v>
      </c>
      <c r="AE131" s="25">
        <v>106.35</v>
      </c>
      <c r="AF131" s="25">
        <v>71.56</v>
      </c>
      <c r="AG131" s="25">
        <v>85.88</v>
      </c>
      <c r="AH131" s="25">
        <v>85.88</v>
      </c>
    </row>
    <row r="132" spans="1:34" ht="13.5">
      <c r="A132" s="35" t="s">
        <v>63</v>
      </c>
      <c r="B132" s="35">
        <v>1015052</v>
      </c>
      <c r="C132" s="35"/>
      <c r="D132" s="35">
        <v>2</v>
      </c>
      <c r="E132" s="34" t="s">
        <v>179</v>
      </c>
      <c r="F132" s="25">
        <v>11167131.88</v>
      </c>
      <c r="G132" s="25">
        <v>9531279.88</v>
      </c>
      <c r="H132" s="25">
        <v>3774947.9</v>
      </c>
      <c r="I132" s="25">
        <v>85000</v>
      </c>
      <c r="J132" s="25">
        <v>1635852</v>
      </c>
      <c r="K132" s="25">
        <v>1635852</v>
      </c>
      <c r="L132" s="25">
        <v>10381189.45</v>
      </c>
      <c r="M132" s="25">
        <v>8970825.69</v>
      </c>
      <c r="N132" s="25">
        <v>3685484.28</v>
      </c>
      <c r="O132" s="25">
        <v>66412.83</v>
      </c>
      <c r="P132" s="25">
        <v>1410363.76</v>
      </c>
      <c r="Q132" s="25">
        <v>1410363.76</v>
      </c>
      <c r="R132" s="25">
        <f t="shared" si="13"/>
        <v>92.96200279135593</v>
      </c>
      <c r="S132" s="25">
        <f t="shared" si="14"/>
        <v>94.11984332580525</v>
      </c>
      <c r="T132" s="25">
        <f t="shared" si="15"/>
        <v>97.63007007328498</v>
      </c>
      <c r="U132" s="25">
        <f t="shared" si="16"/>
        <v>78.13274117647059</v>
      </c>
      <c r="V132" s="25">
        <f t="shared" si="17"/>
        <v>86.21585326789955</v>
      </c>
      <c r="W132" s="25">
        <f t="shared" si="18"/>
        <v>86.21585326789955</v>
      </c>
      <c r="X132" s="25">
        <f t="shared" si="19"/>
        <v>86.41423733963356</v>
      </c>
      <c r="Y132" s="25">
        <f t="shared" si="20"/>
        <v>35.50156075804974</v>
      </c>
      <c r="Z132" s="25">
        <f t="shared" si="21"/>
        <v>0.6397420095247371</v>
      </c>
      <c r="AA132" s="25">
        <f t="shared" si="22"/>
        <v>13.585762660366438</v>
      </c>
      <c r="AB132" s="25">
        <f t="shared" si="23"/>
        <v>13.585762660366438</v>
      </c>
      <c r="AC132" s="25">
        <v>108.57</v>
      </c>
      <c r="AD132" s="25">
        <v>106.03</v>
      </c>
      <c r="AE132" s="25">
        <v>98.41</v>
      </c>
      <c r="AF132" s="25">
        <v>82.4</v>
      </c>
      <c r="AG132" s="25">
        <v>128.09</v>
      </c>
      <c r="AH132" s="25">
        <v>128.09</v>
      </c>
    </row>
    <row r="133" spans="1:34" ht="13.5">
      <c r="A133" s="35" t="s">
        <v>63</v>
      </c>
      <c r="B133" s="35">
        <v>1015062</v>
      </c>
      <c r="C133" s="35"/>
      <c r="D133" s="35">
        <v>2</v>
      </c>
      <c r="E133" s="34" t="s">
        <v>180</v>
      </c>
      <c r="F133" s="25">
        <v>20924396.37</v>
      </c>
      <c r="G133" s="25">
        <v>16915384.2</v>
      </c>
      <c r="H133" s="25">
        <v>8947312.58</v>
      </c>
      <c r="I133" s="25">
        <v>102000</v>
      </c>
      <c r="J133" s="25">
        <v>4009012.17</v>
      </c>
      <c r="K133" s="25">
        <v>4009012.17</v>
      </c>
      <c r="L133" s="25">
        <v>18596468.6</v>
      </c>
      <c r="M133" s="25">
        <v>15636810.26</v>
      </c>
      <c r="N133" s="25">
        <v>8530086.99</v>
      </c>
      <c r="O133" s="25">
        <v>85346.56</v>
      </c>
      <c r="P133" s="25">
        <v>2959658.34</v>
      </c>
      <c r="Q133" s="25">
        <v>2959658.34</v>
      </c>
      <c r="R133" s="25">
        <f t="shared" si="13"/>
        <v>88.87457621794229</v>
      </c>
      <c r="S133" s="25">
        <f t="shared" si="14"/>
        <v>92.44135442102463</v>
      </c>
      <c r="T133" s="25">
        <f t="shared" si="15"/>
        <v>95.33686136178335</v>
      </c>
      <c r="U133" s="25">
        <f t="shared" si="16"/>
        <v>83.67309803921569</v>
      </c>
      <c r="V133" s="25">
        <f t="shared" si="17"/>
        <v>73.8251273505114</v>
      </c>
      <c r="W133" s="25">
        <f t="shared" si="18"/>
        <v>73.8251273505114</v>
      </c>
      <c r="X133" s="25">
        <f t="shared" si="19"/>
        <v>84.08483673077586</v>
      </c>
      <c r="Y133" s="25">
        <f t="shared" si="20"/>
        <v>45.86939151447281</v>
      </c>
      <c r="Z133" s="25">
        <f t="shared" si="21"/>
        <v>0.45893960749085444</v>
      </c>
      <c r="AA133" s="25">
        <f t="shared" si="22"/>
        <v>15.915163269224134</v>
      </c>
      <c r="AB133" s="25">
        <f t="shared" si="23"/>
        <v>15.915163269224134</v>
      </c>
      <c r="AC133" s="25">
        <v>111.88</v>
      </c>
      <c r="AD133" s="25">
        <v>100.96</v>
      </c>
      <c r="AE133" s="25">
        <v>104.23</v>
      </c>
      <c r="AF133" s="25">
        <v>60.28</v>
      </c>
      <c r="AG133" s="25">
        <v>261.16</v>
      </c>
      <c r="AH133" s="25">
        <v>261.16</v>
      </c>
    </row>
    <row r="134" spans="1:34" ht="13.5">
      <c r="A134" s="35" t="s">
        <v>63</v>
      </c>
      <c r="B134" s="35">
        <v>1015072</v>
      </c>
      <c r="C134" s="35"/>
      <c r="D134" s="35">
        <v>2</v>
      </c>
      <c r="E134" s="34" t="s">
        <v>181</v>
      </c>
      <c r="F134" s="25">
        <v>10203685.05</v>
      </c>
      <c r="G134" s="25">
        <v>8543990.09</v>
      </c>
      <c r="H134" s="25">
        <v>4397722.69</v>
      </c>
      <c r="I134" s="25">
        <v>83000</v>
      </c>
      <c r="J134" s="25">
        <v>1659694.96</v>
      </c>
      <c r="K134" s="25">
        <v>1659694.96</v>
      </c>
      <c r="L134" s="25">
        <v>9864161.14</v>
      </c>
      <c r="M134" s="25">
        <v>8261896.01</v>
      </c>
      <c r="N134" s="25">
        <v>4256441.89</v>
      </c>
      <c r="O134" s="25">
        <v>82029.34</v>
      </c>
      <c r="P134" s="25">
        <v>1602265.13</v>
      </c>
      <c r="Q134" s="25">
        <v>1602265.13</v>
      </c>
      <c r="R134" s="25">
        <f t="shared" si="13"/>
        <v>96.67253635979287</v>
      </c>
      <c r="S134" s="25">
        <f t="shared" si="14"/>
        <v>96.69833324912014</v>
      </c>
      <c r="T134" s="25">
        <f t="shared" si="15"/>
        <v>96.7874099855987</v>
      </c>
      <c r="U134" s="25">
        <f t="shared" si="16"/>
        <v>98.83053012048192</v>
      </c>
      <c r="V134" s="25">
        <f t="shared" si="17"/>
        <v>96.53973583193866</v>
      </c>
      <c r="W134" s="25">
        <f t="shared" si="18"/>
        <v>96.53973583193866</v>
      </c>
      <c r="X134" s="25">
        <f t="shared" si="19"/>
        <v>83.75670158608133</v>
      </c>
      <c r="Y134" s="25">
        <f t="shared" si="20"/>
        <v>43.15057134194383</v>
      </c>
      <c r="Z134" s="25">
        <f t="shared" si="21"/>
        <v>0.8315896185775407</v>
      </c>
      <c r="AA134" s="25">
        <f t="shared" si="22"/>
        <v>16.24329841391865</v>
      </c>
      <c r="AB134" s="25">
        <f t="shared" si="23"/>
        <v>16.24329841391865</v>
      </c>
      <c r="AC134" s="25">
        <v>88.37</v>
      </c>
      <c r="AD134" s="25">
        <v>98.81</v>
      </c>
      <c r="AE134" s="25">
        <v>98.12</v>
      </c>
      <c r="AF134" s="25">
        <v>154.52</v>
      </c>
      <c r="AG134" s="25">
        <v>57.19</v>
      </c>
      <c r="AH134" s="25">
        <v>57.19</v>
      </c>
    </row>
    <row r="135" spans="1:34" ht="13.5">
      <c r="A135" s="35" t="s">
        <v>63</v>
      </c>
      <c r="B135" s="35">
        <v>1015082</v>
      </c>
      <c r="C135" s="35"/>
      <c r="D135" s="35">
        <v>2</v>
      </c>
      <c r="E135" s="34" t="s">
        <v>182</v>
      </c>
      <c r="F135" s="25">
        <v>24345897.09</v>
      </c>
      <c r="G135" s="25">
        <v>19552893.64</v>
      </c>
      <c r="H135" s="25">
        <v>8330544.62</v>
      </c>
      <c r="I135" s="25">
        <v>312452</v>
      </c>
      <c r="J135" s="25">
        <v>4793003.45</v>
      </c>
      <c r="K135" s="25">
        <v>4793003.45</v>
      </c>
      <c r="L135" s="25">
        <v>22462110.98</v>
      </c>
      <c r="M135" s="25">
        <v>18501655.45</v>
      </c>
      <c r="N135" s="25">
        <v>8197436.37</v>
      </c>
      <c r="O135" s="25">
        <v>312379.55</v>
      </c>
      <c r="P135" s="25">
        <v>3960455.53</v>
      </c>
      <c r="Q135" s="25">
        <v>3960455.53</v>
      </c>
      <c r="R135" s="25">
        <f t="shared" si="13"/>
        <v>92.26240831037703</v>
      </c>
      <c r="S135" s="25">
        <f t="shared" si="14"/>
        <v>94.62361832803381</v>
      </c>
      <c r="T135" s="25">
        <f t="shared" si="15"/>
        <v>98.40216629198008</v>
      </c>
      <c r="U135" s="25">
        <f t="shared" si="16"/>
        <v>99.97681243839052</v>
      </c>
      <c r="V135" s="25">
        <f t="shared" si="17"/>
        <v>82.62993280340743</v>
      </c>
      <c r="W135" s="25">
        <f t="shared" si="18"/>
        <v>82.62993280340743</v>
      </c>
      <c r="X135" s="25">
        <f t="shared" si="19"/>
        <v>82.36828438107912</v>
      </c>
      <c r="Y135" s="25">
        <f t="shared" si="20"/>
        <v>36.494505691379146</v>
      </c>
      <c r="Z135" s="25">
        <f t="shared" si="21"/>
        <v>1.3906954260805633</v>
      </c>
      <c r="AA135" s="25">
        <f t="shared" si="22"/>
        <v>17.63171561892087</v>
      </c>
      <c r="AB135" s="25">
        <f t="shared" si="23"/>
        <v>17.63171561892087</v>
      </c>
      <c r="AC135" s="25">
        <v>111.3</v>
      </c>
      <c r="AD135" s="25">
        <v>104.89</v>
      </c>
      <c r="AE135" s="25">
        <v>110.29</v>
      </c>
      <c r="AF135" s="25">
        <v>94.45</v>
      </c>
      <c r="AG135" s="25">
        <v>155.77</v>
      </c>
      <c r="AH135" s="25">
        <v>155.77</v>
      </c>
    </row>
    <row r="136" spans="1:34" ht="13.5">
      <c r="A136" s="35" t="s">
        <v>63</v>
      </c>
      <c r="B136" s="35">
        <v>1015092</v>
      </c>
      <c r="C136" s="35"/>
      <c r="D136" s="35">
        <v>2</v>
      </c>
      <c r="E136" s="34" t="s">
        <v>183</v>
      </c>
      <c r="F136" s="25">
        <v>7584118.9</v>
      </c>
      <c r="G136" s="25">
        <v>6966055.88</v>
      </c>
      <c r="H136" s="25">
        <v>3587726.17</v>
      </c>
      <c r="I136" s="25">
        <v>68000</v>
      </c>
      <c r="J136" s="25">
        <v>618063.02</v>
      </c>
      <c r="K136" s="25">
        <v>618063.02</v>
      </c>
      <c r="L136" s="25">
        <v>7350622.88</v>
      </c>
      <c r="M136" s="25">
        <v>6765245.4</v>
      </c>
      <c r="N136" s="25">
        <v>3549742.05</v>
      </c>
      <c r="O136" s="25">
        <v>54295.3</v>
      </c>
      <c r="P136" s="25">
        <v>585377.48</v>
      </c>
      <c r="Q136" s="25">
        <v>585377.48</v>
      </c>
      <c r="R136" s="25">
        <f t="shared" si="13"/>
        <v>96.92125053577416</v>
      </c>
      <c r="S136" s="25">
        <f t="shared" si="14"/>
        <v>97.11730018450557</v>
      </c>
      <c r="T136" s="25">
        <f t="shared" si="15"/>
        <v>98.94127594470233</v>
      </c>
      <c r="U136" s="25">
        <f t="shared" si="16"/>
        <v>79.8460294117647</v>
      </c>
      <c r="V136" s="25">
        <f t="shared" si="17"/>
        <v>94.71161694805814</v>
      </c>
      <c r="W136" s="25">
        <f t="shared" si="18"/>
        <v>94.71161694805814</v>
      </c>
      <c r="X136" s="25">
        <f t="shared" si="19"/>
        <v>92.03635542788179</v>
      </c>
      <c r="Y136" s="25">
        <f t="shared" si="20"/>
        <v>48.29171769454182</v>
      </c>
      <c r="Z136" s="25">
        <f t="shared" si="21"/>
        <v>0.7386489673919988</v>
      </c>
      <c r="AA136" s="25">
        <f t="shared" si="22"/>
        <v>7.96364457211822</v>
      </c>
      <c r="AB136" s="25">
        <f t="shared" si="23"/>
        <v>7.96364457211822</v>
      </c>
      <c r="AC136" s="25">
        <v>97.13</v>
      </c>
      <c r="AD136" s="25">
        <v>98.64</v>
      </c>
      <c r="AE136" s="25">
        <v>104.53</v>
      </c>
      <c r="AF136" s="25">
        <v>83.68</v>
      </c>
      <c r="AG136" s="25">
        <v>82.48</v>
      </c>
      <c r="AH136" s="25">
        <v>82.48</v>
      </c>
    </row>
    <row r="137" spans="1:34" ht="13.5">
      <c r="A137" s="35" t="s">
        <v>63</v>
      </c>
      <c r="B137" s="35">
        <v>1016011</v>
      </c>
      <c r="C137" s="35"/>
      <c r="D137" s="35">
        <v>1</v>
      </c>
      <c r="E137" s="34" t="s">
        <v>184</v>
      </c>
      <c r="F137" s="25">
        <v>185690874.77</v>
      </c>
      <c r="G137" s="25">
        <v>169669990.06</v>
      </c>
      <c r="H137" s="25">
        <v>79061932.44</v>
      </c>
      <c r="I137" s="25">
        <v>2285201</v>
      </c>
      <c r="J137" s="25">
        <v>16020884.71</v>
      </c>
      <c r="K137" s="25">
        <v>16020884.71</v>
      </c>
      <c r="L137" s="25">
        <v>181226365.81</v>
      </c>
      <c r="M137" s="25">
        <v>165457469.4</v>
      </c>
      <c r="N137" s="25">
        <v>77877345.74</v>
      </c>
      <c r="O137" s="25">
        <v>2264990.74</v>
      </c>
      <c r="P137" s="25">
        <v>15768896.41</v>
      </c>
      <c r="Q137" s="25">
        <v>15768896.41</v>
      </c>
      <c r="R137" s="25">
        <f t="shared" si="13"/>
        <v>97.59573055728784</v>
      </c>
      <c r="S137" s="25">
        <f t="shared" si="14"/>
        <v>97.51722702493804</v>
      </c>
      <c r="T137" s="25">
        <f t="shared" si="15"/>
        <v>98.50169776598999</v>
      </c>
      <c r="U137" s="25">
        <f t="shared" si="16"/>
        <v>99.11560252249146</v>
      </c>
      <c r="V137" s="25">
        <f t="shared" si="17"/>
        <v>98.42712618833895</v>
      </c>
      <c r="W137" s="25">
        <f t="shared" si="18"/>
        <v>98.42712618833895</v>
      </c>
      <c r="X137" s="25">
        <f t="shared" si="19"/>
        <v>91.29878462246917</v>
      </c>
      <c r="Y137" s="25">
        <f t="shared" si="20"/>
        <v>42.97241485361329</v>
      </c>
      <c r="Z137" s="25">
        <f t="shared" si="21"/>
        <v>1.2498130334824709</v>
      </c>
      <c r="AA137" s="25">
        <f t="shared" si="22"/>
        <v>8.701215377530833</v>
      </c>
      <c r="AB137" s="25">
        <f t="shared" si="23"/>
        <v>8.701215377530833</v>
      </c>
      <c r="AC137" s="25">
        <v>92.2</v>
      </c>
      <c r="AD137" s="25">
        <v>102.3</v>
      </c>
      <c r="AE137" s="25">
        <v>102.83</v>
      </c>
      <c r="AF137" s="25">
        <v>81.35</v>
      </c>
      <c r="AG137" s="25">
        <v>45.28</v>
      </c>
      <c r="AH137" s="25">
        <v>47.32</v>
      </c>
    </row>
    <row r="138" spans="1:34" ht="13.5">
      <c r="A138" s="35" t="s">
        <v>63</v>
      </c>
      <c r="B138" s="35">
        <v>1016022</v>
      </c>
      <c r="C138" s="35"/>
      <c r="D138" s="35">
        <v>2</v>
      </c>
      <c r="E138" s="34" t="s">
        <v>185</v>
      </c>
      <c r="F138" s="25">
        <v>10356342.1</v>
      </c>
      <c r="G138" s="25">
        <v>9812775.81</v>
      </c>
      <c r="H138" s="25">
        <v>4660740.05</v>
      </c>
      <c r="I138" s="25">
        <v>182000</v>
      </c>
      <c r="J138" s="25">
        <v>543566.29</v>
      </c>
      <c r="K138" s="25">
        <v>543566.29</v>
      </c>
      <c r="L138" s="25">
        <v>10022051.62</v>
      </c>
      <c r="M138" s="25">
        <v>9482002.54</v>
      </c>
      <c r="N138" s="25">
        <v>4596949.6</v>
      </c>
      <c r="O138" s="25">
        <v>169963.67</v>
      </c>
      <c r="P138" s="25">
        <v>540049.08</v>
      </c>
      <c r="Q138" s="25">
        <v>540049.08</v>
      </c>
      <c r="R138" s="25">
        <f aca="true" t="shared" si="24" ref="R138:R201">+IF(F138&lt;&gt;0,L138/F138*100,0)</f>
        <v>96.7721182172999</v>
      </c>
      <c r="S138" s="25">
        <f aca="true" t="shared" si="25" ref="S138:S201">+IF(G138&lt;&gt;0,M138/G138*100,0)</f>
        <v>96.62915696430242</v>
      </c>
      <c r="T138" s="25">
        <f aca="true" t="shared" si="26" ref="T138:T201">+IF(H138&lt;&gt;0,N138/H138*100,0)</f>
        <v>98.63132358132695</v>
      </c>
      <c r="U138" s="25">
        <f aca="true" t="shared" si="27" ref="U138:U201">+IF(I138&lt;&gt;0,O138/I138*100,0)</f>
        <v>93.38663186813187</v>
      </c>
      <c r="V138" s="25">
        <f aca="true" t="shared" si="28" ref="V138:V201">+IF(J138&lt;&gt;0,P138/J138*100,0)</f>
        <v>99.3529381669345</v>
      </c>
      <c r="W138" s="25">
        <f aca="true" t="shared" si="29" ref="W138:W201">+IF(K138&lt;&gt;0,Q138/K138*100,0)</f>
        <v>99.3529381669345</v>
      </c>
      <c r="X138" s="25">
        <f aca="true" t="shared" si="30" ref="X138:X201">+IF($L138&lt;&gt;0,M138/$L138*100,0)</f>
        <v>94.6113919536966</v>
      </c>
      <c r="Y138" s="25">
        <f aca="true" t="shared" si="31" ref="Y138:Y201">+IF($L138&lt;&gt;0,N138/$L138*100,0)</f>
        <v>45.86834886009098</v>
      </c>
      <c r="Z138" s="25">
        <f aca="true" t="shared" si="32" ref="Z138:Z201">+IF($L138&lt;&gt;0,O138/$L138*100,0)</f>
        <v>1.6958969724404596</v>
      </c>
      <c r="AA138" s="25">
        <f aca="true" t="shared" si="33" ref="AA138:AA201">+IF($L138&lt;&gt;0,P138/$L138*100,0)</f>
        <v>5.388608046303397</v>
      </c>
      <c r="AB138" s="25">
        <f aca="true" t="shared" si="34" ref="AB138:AB201">+IF($L138&lt;&gt;0,Q138/$L138*100,0)</f>
        <v>5.388608046303397</v>
      </c>
      <c r="AC138" s="25">
        <v>81.65</v>
      </c>
      <c r="AD138" s="25">
        <v>108.52</v>
      </c>
      <c r="AE138" s="25">
        <v>101.45</v>
      </c>
      <c r="AF138" s="25">
        <v>94.27</v>
      </c>
      <c r="AG138" s="25">
        <v>15.27</v>
      </c>
      <c r="AH138" s="25">
        <v>15.27</v>
      </c>
    </row>
    <row r="139" spans="1:34" ht="13.5">
      <c r="A139" s="35" t="s">
        <v>63</v>
      </c>
      <c r="B139" s="35">
        <v>1016032</v>
      </c>
      <c r="C139" s="35"/>
      <c r="D139" s="35">
        <v>2</v>
      </c>
      <c r="E139" s="34" t="s">
        <v>186</v>
      </c>
      <c r="F139" s="25">
        <v>8477493.61</v>
      </c>
      <c r="G139" s="25">
        <v>6783937.09</v>
      </c>
      <c r="H139" s="25">
        <v>3341380.5</v>
      </c>
      <c r="I139" s="25">
        <v>24544.07</v>
      </c>
      <c r="J139" s="25">
        <v>1693556.52</v>
      </c>
      <c r="K139" s="25">
        <v>1693556.52</v>
      </c>
      <c r="L139" s="25">
        <v>8245595.03</v>
      </c>
      <c r="M139" s="25">
        <v>6554171.31</v>
      </c>
      <c r="N139" s="25">
        <v>3312143.79</v>
      </c>
      <c r="O139" s="25">
        <v>22875.19</v>
      </c>
      <c r="P139" s="25">
        <v>1691423.72</v>
      </c>
      <c r="Q139" s="25">
        <v>1691423.72</v>
      </c>
      <c r="R139" s="25">
        <f t="shared" si="24"/>
        <v>97.26453842764974</v>
      </c>
      <c r="S139" s="25">
        <f t="shared" si="25"/>
        <v>96.61309093890786</v>
      </c>
      <c r="T139" s="25">
        <f t="shared" si="26"/>
        <v>99.12501105456263</v>
      </c>
      <c r="U139" s="25">
        <f t="shared" si="27"/>
        <v>93.20047571572277</v>
      </c>
      <c r="V139" s="25">
        <f t="shared" si="28"/>
        <v>99.87406384287665</v>
      </c>
      <c r="W139" s="25">
        <f t="shared" si="29"/>
        <v>99.87406384287665</v>
      </c>
      <c r="X139" s="25">
        <f t="shared" si="30"/>
        <v>79.48694164767875</v>
      </c>
      <c r="Y139" s="25">
        <f t="shared" si="31"/>
        <v>40.16864493040716</v>
      </c>
      <c r="Z139" s="25">
        <f t="shared" si="32"/>
        <v>0.2774231564462365</v>
      </c>
      <c r="AA139" s="25">
        <f t="shared" si="33"/>
        <v>20.513058352321238</v>
      </c>
      <c r="AB139" s="25">
        <f t="shared" si="34"/>
        <v>20.513058352321238</v>
      </c>
      <c r="AC139" s="25">
        <v>110.42</v>
      </c>
      <c r="AD139" s="25">
        <v>101.92</v>
      </c>
      <c r="AE139" s="25">
        <v>104.04</v>
      </c>
      <c r="AF139" s="25">
        <v>95.47</v>
      </c>
      <c r="AG139" s="25">
        <v>163.13</v>
      </c>
      <c r="AH139" s="25">
        <v>163.13</v>
      </c>
    </row>
    <row r="140" spans="1:34" ht="13.5">
      <c r="A140" s="35" t="s">
        <v>63</v>
      </c>
      <c r="B140" s="35">
        <v>1016042</v>
      </c>
      <c r="C140" s="35"/>
      <c r="D140" s="35">
        <v>2</v>
      </c>
      <c r="E140" s="34" t="s">
        <v>187</v>
      </c>
      <c r="F140" s="25">
        <v>17313637.4</v>
      </c>
      <c r="G140" s="25">
        <v>15516006.4</v>
      </c>
      <c r="H140" s="25">
        <v>7373705.07</v>
      </c>
      <c r="I140" s="25">
        <v>101525</v>
      </c>
      <c r="J140" s="25">
        <v>1797631</v>
      </c>
      <c r="K140" s="25">
        <v>1597631</v>
      </c>
      <c r="L140" s="25">
        <v>16491966.8</v>
      </c>
      <c r="M140" s="25">
        <v>14790646.18</v>
      </c>
      <c r="N140" s="25">
        <v>7160259.65</v>
      </c>
      <c r="O140" s="25">
        <v>81333.6</v>
      </c>
      <c r="P140" s="25">
        <v>1701320.62</v>
      </c>
      <c r="Q140" s="25">
        <v>1501320.62</v>
      </c>
      <c r="R140" s="25">
        <f t="shared" si="24"/>
        <v>95.2542000215391</v>
      </c>
      <c r="S140" s="25">
        <f t="shared" si="25"/>
        <v>95.3250842948866</v>
      </c>
      <c r="T140" s="25">
        <f t="shared" si="26"/>
        <v>97.10531655424617</v>
      </c>
      <c r="U140" s="25">
        <f t="shared" si="27"/>
        <v>80.11189362226054</v>
      </c>
      <c r="V140" s="25">
        <f t="shared" si="28"/>
        <v>94.6423720997246</v>
      </c>
      <c r="W140" s="25">
        <f t="shared" si="29"/>
        <v>93.97167556212919</v>
      </c>
      <c r="X140" s="25">
        <f t="shared" si="30"/>
        <v>89.68394345785367</v>
      </c>
      <c r="Y140" s="25">
        <f t="shared" si="31"/>
        <v>43.416650887267124</v>
      </c>
      <c r="Z140" s="25">
        <f t="shared" si="32"/>
        <v>0.4931710146299834</v>
      </c>
      <c r="AA140" s="25">
        <f t="shared" si="33"/>
        <v>10.316056542146326</v>
      </c>
      <c r="AB140" s="25">
        <f t="shared" si="34"/>
        <v>9.103344908504182</v>
      </c>
      <c r="AC140" s="25">
        <v>82.52</v>
      </c>
      <c r="AD140" s="25">
        <v>95.96</v>
      </c>
      <c r="AE140" s="25">
        <v>98.08</v>
      </c>
      <c r="AF140" s="25">
        <v>99.84</v>
      </c>
      <c r="AG140" s="25">
        <v>37.2</v>
      </c>
      <c r="AH140" s="25">
        <v>32.83</v>
      </c>
    </row>
    <row r="141" spans="1:34" ht="13.5">
      <c r="A141" s="35" t="s">
        <v>63</v>
      </c>
      <c r="B141" s="35">
        <v>1016052</v>
      </c>
      <c r="C141" s="35"/>
      <c r="D141" s="35">
        <v>2</v>
      </c>
      <c r="E141" s="34" t="s">
        <v>188</v>
      </c>
      <c r="F141" s="25">
        <v>19435123.64</v>
      </c>
      <c r="G141" s="25">
        <v>12186723.64</v>
      </c>
      <c r="H141" s="25">
        <v>4905422.22</v>
      </c>
      <c r="I141" s="25">
        <v>210000</v>
      </c>
      <c r="J141" s="25">
        <v>7248400</v>
      </c>
      <c r="K141" s="25">
        <v>7248400</v>
      </c>
      <c r="L141" s="25">
        <v>19120860.85</v>
      </c>
      <c r="M141" s="25">
        <v>11973922.19</v>
      </c>
      <c r="N141" s="25">
        <v>4871590.72</v>
      </c>
      <c r="O141" s="25">
        <v>205513.29</v>
      </c>
      <c r="P141" s="25">
        <v>7146938.66</v>
      </c>
      <c r="Q141" s="25">
        <v>7146938.66</v>
      </c>
      <c r="R141" s="25">
        <f t="shared" si="24"/>
        <v>98.38301625540882</v>
      </c>
      <c r="S141" s="25">
        <f t="shared" si="25"/>
        <v>98.25382558687447</v>
      </c>
      <c r="T141" s="25">
        <f t="shared" si="26"/>
        <v>99.31032440261585</v>
      </c>
      <c r="U141" s="25">
        <f t="shared" si="27"/>
        <v>97.86347142857143</v>
      </c>
      <c r="V141" s="25">
        <f t="shared" si="28"/>
        <v>98.60022432536836</v>
      </c>
      <c r="W141" s="25">
        <f t="shared" si="29"/>
        <v>98.60022432536836</v>
      </c>
      <c r="X141" s="25">
        <f t="shared" si="30"/>
        <v>62.62229657928816</v>
      </c>
      <c r="Y141" s="25">
        <f t="shared" si="31"/>
        <v>25.477883857933097</v>
      </c>
      <c r="Z141" s="25">
        <f t="shared" si="32"/>
        <v>1.0748119115149568</v>
      </c>
      <c r="AA141" s="25">
        <f t="shared" si="33"/>
        <v>37.37770342071183</v>
      </c>
      <c r="AB141" s="25">
        <f t="shared" si="34"/>
        <v>37.37770342071183</v>
      </c>
      <c r="AC141" s="25">
        <v>148.99</v>
      </c>
      <c r="AD141" s="25">
        <v>107.43</v>
      </c>
      <c r="AE141" s="25">
        <v>102.54</v>
      </c>
      <c r="AF141" s="25">
        <v>89.55</v>
      </c>
      <c r="AG141" s="25">
        <v>423.55</v>
      </c>
      <c r="AH141" s="25">
        <v>423.55</v>
      </c>
    </row>
    <row r="142" spans="1:34" ht="13.5">
      <c r="A142" s="35" t="s">
        <v>63</v>
      </c>
      <c r="B142" s="35">
        <v>1016062</v>
      </c>
      <c r="C142" s="35"/>
      <c r="D142" s="35">
        <v>2</v>
      </c>
      <c r="E142" s="34" t="s">
        <v>189</v>
      </c>
      <c r="F142" s="25">
        <v>27306016.42</v>
      </c>
      <c r="G142" s="25">
        <v>20157535.92</v>
      </c>
      <c r="H142" s="25">
        <v>10298969.34</v>
      </c>
      <c r="I142" s="25">
        <v>71000</v>
      </c>
      <c r="J142" s="25">
        <v>7148480.5</v>
      </c>
      <c r="K142" s="25">
        <v>7148480.5</v>
      </c>
      <c r="L142" s="25">
        <v>25721116.53</v>
      </c>
      <c r="M142" s="25">
        <v>18790867.35</v>
      </c>
      <c r="N142" s="25">
        <v>9875918.23</v>
      </c>
      <c r="O142" s="25">
        <v>66646.97</v>
      </c>
      <c r="P142" s="25">
        <v>6930249.18</v>
      </c>
      <c r="Q142" s="25">
        <v>6930249.18</v>
      </c>
      <c r="R142" s="25">
        <f t="shared" si="24"/>
        <v>94.19578504010875</v>
      </c>
      <c r="S142" s="25">
        <f t="shared" si="25"/>
        <v>93.22006134368827</v>
      </c>
      <c r="T142" s="25">
        <f t="shared" si="26"/>
        <v>95.89229663635449</v>
      </c>
      <c r="U142" s="25">
        <f t="shared" si="27"/>
        <v>93.86897183098591</v>
      </c>
      <c r="V142" s="25">
        <f t="shared" si="28"/>
        <v>96.94716492546912</v>
      </c>
      <c r="W142" s="25">
        <f t="shared" si="29"/>
        <v>96.94716492546912</v>
      </c>
      <c r="X142" s="25">
        <f t="shared" si="30"/>
        <v>73.05618839712166</v>
      </c>
      <c r="Y142" s="25">
        <f t="shared" si="31"/>
        <v>38.39614901041001</v>
      </c>
      <c r="Z142" s="25">
        <f t="shared" si="32"/>
        <v>0.2591138293793189</v>
      </c>
      <c r="AA142" s="25">
        <f t="shared" si="33"/>
        <v>26.94381160287834</v>
      </c>
      <c r="AB142" s="25">
        <f t="shared" si="34"/>
        <v>26.94381160287834</v>
      </c>
      <c r="AC142" s="25">
        <v>102.3</v>
      </c>
      <c r="AD142" s="25">
        <v>104.43</v>
      </c>
      <c r="AE142" s="25">
        <v>101.8</v>
      </c>
      <c r="AF142" s="25">
        <v>217.85</v>
      </c>
      <c r="AG142" s="25">
        <v>96.95</v>
      </c>
      <c r="AH142" s="25">
        <v>96.95</v>
      </c>
    </row>
    <row r="143" spans="1:34" ht="13.5">
      <c r="A143" s="35" t="s">
        <v>63</v>
      </c>
      <c r="B143" s="35">
        <v>1016072</v>
      </c>
      <c r="C143" s="35"/>
      <c r="D143" s="35">
        <v>2</v>
      </c>
      <c r="E143" s="34" t="s">
        <v>190</v>
      </c>
      <c r="F143" s="25">
        <v>22963021.63</v>
      </c>
      <c r="G143" s="25">
        <v>17123767.25</v>
      </c>
      <c r="H143" s="25">
        <v>7644982.41</v>
      </c>
      <c r="I143" s="25">
        <v>285000</v>
      </c>
      <c r="J143" s="25">
        <v>5839254.38</v>
      </c>
      <c r="K143" s="25">
        <v>5839254.38</v>
      </c>
      <c r="L143" s="25">
        <v>20750659.88</v>
      </c>
      <c r="M143" s="25">
        <v>15799863.79</v>
      </c>
      <c r="N143" s="25">
        <v>7453647.82</v>
      </c>
      <c r="O143" s="25">
        <v>183592.35</v>
      </c>
      <c r="P143" s="25">
        <v>4950796.09</v>
      </c>
      <c r="Q143" s="25">
        <v>4950796.09</v>
      </c>
      <c r="R143" s="25">
        <f t="shared" si="24"/>
        <v>90.36554602592167</v>
      </c>
      <c r="S143" s="25">
        <f t="shared" si="25"/>
        <v>92.26862032944298</v>
      </c>
      <c r="T143" s="25">
        <f t="shared" si="26"/>
        <v>97.49725271114129</v>
      </c>
      <c r="U143" s="25">
        <f t="shared" si="27"/>
        <v>64.41836842105263</v>
      </c>
      <c r="V143" s="25">
        <f t="shared" si="28"/>
        <v>84.7847305121172</v>
      </c>
      <c r="W143" s="25">
        <f t="shared" si="29"/>
        <v>84.7847305121172</v>
      </c>
      <c r="X143" s="25">
        <f t="shared" si="30"/>
        <v>76.14150046971903</v>
      </c>
      <c r="Y143" s="25">
        <f t="shared" si="31"/>
        <v>35.92005200366669</v>
      </c>
      <c r="Z143" s="25">
        <f t="shared" si="32"/>
        <v>0.8847542731735045</v>
      </c>
      <c r="AA143" s="25">
        <f t="shared" si="33"/>
        <v>23.858499530280962</v>
      </c>
      <c r="AB143" s="25">
        <f t="shared" si="34"/>
        <v>23.858499530280962</v>
      </c>
      <c r="AC143" s="25">
        <v>104.76</v>
      </c>
      <c r="AD143" s="25">
        <v>100.76</v>
      </c>
      <c r="AE143" s="25">
        <v>102.96</v>
      </c>
      <c r="AF143" s="25">
        <v>94.89</v>
      </c>
      <c r="AG143" s="25">
        <v>119.97</v>
      </c>
      <c r="AH143" s="25">
        <v>119.97</v>
      </c>
    </row>
    <row r="144" spans="1:34" ht="13.5">
      <c r="A144" s="35" t="s">
        <v>63</v>
      </c>
      <c r="B144" s="35">
        <v>1016082</v>
      </c>
      <c r="C144" s="35"/>
      <c r="D144" s="35">
        <v>2</v>
      </c>
      <c r="E144" s="34" t="s">
        <v>191</v>
      </c>
      <c r="F144" s="25">
        <v>20936259</v>
      </c>
      <c r="G144" s="25">
        <v>15158526</v>
      </c>
      <c r="H144" s="25">
        <v>7396011.08</v>
      </c>
      <c r="I144" s="25">
        <v>155000</v>
      </c>
      <c r="J144" s="25">
        <v>5777733</v>
      </c>
      <c r="K144" s="25">
        <v>5777733</v>
      </c>
      <c r="L144" s="25">
        <v>18615788.37</v>
      </c>
      <c r="M144" s="25">
        <v>13914526.93</v>
      </c>
      <c r="N144" s="25">
        <v>7013079.06</v>
      </c>
      <c r="O144" s="25">
        <v>149883.76</v>
      </c>
      <c r="P144" s="25">
        <v>4701261.44</v>
      </c>
      <c r="Q144" s="25">
        <v>4701261.44</v>
      </c>
      <c r="R144" s="25">
        <f t="shared" si="24"/>
        <v>88.91649826265524</v>
      </c>
      <c r="S144" s="25">
        <f t="shared" si="25"/>
        <v>91.7934034615239</v>
      </c>
      <c r="T144" s="25">
        <f t="shared" si="26"/>
        <v>94.82245205073436</v>
      </c>
      <c r="U144" s="25">
        <f t="shared" si="27"/>
        <v>96.6992</v>
      </c>
      <c r="V144" s="25">
        <f t="shared" si="28"/>
        <v>81.36861706832075</v>
      </c>
      <c r="W144" s="25">
        <f t="shared" si="29"/>
        <v>81.36861706832075</v>
      </c>
      <c r="X144" s="25">
        <f t="shared" si="30"/>
        <v>74.7458375301674</v>
      </c>
      <c r="Y144" s="25">
        <f t="shared" si="31"/>
        <v>37.67274810290508</v>
      </c>
      <c r="Z144" s="25">
        <f t="shared" si="32"/>
        <v>0.8051432312237874</v>
      </c>
      <c r="AA144" s="25">
        <f t="shared" si="33"/>
        <v>25.254162469832593</v>
      </c>
      <c r="AB144" s="25">
        <f t="shared" si="34"/>
        <v>25.254162469832593</v>
      </c>
      <c r="AC144" s="25">
        <v>102.83</v>
      </c>
      <c r="AD144" s="25">
        <v>96.59</v>
      </c>
      <c r="AE144" s="25">
        <v>101.03</v>
      </c>
      <c r="AF144" s="25">
        <v>87.28</v>
      </c>
      <c r="AG144" s="25">
        <v>127.14</v>
      </c>
      <c r="AH144" s="25">
        <v>127.14</v>
      </c>
    </row>
    <row r="145" spans="1:34" ht="13.5">
      <c r="A145" s="35" t="s">
        <v>63</v>
      </c>
      <c r="B145" s="35">
        <v>1016092</v>
      </c>
      <c r="C145" s="35"/>
      <c r="D145" s="35">
        <v>2</v>
      </c>
      <c r="E145" s="34" t="s">
        <v>184</v>
      </c>
      <c r="F145" s="25">
        <v>38671468</v>
      </c>
      <c r="G145" s="25">
        <v>29163883.33</v>
      </c>
      <c r="H145" s="25">
        <v>12412102.57</v>
      </c>
      <c r="I145" s="25">
        <v>200000</v>
      </c>
      <c r="J145" s="25">
        <v>9507584.67</v>
      </c>
      <c r="K145" s="25">
        <v>9507584.67</v>
      </c>
      <c r="L145" s="25">
        <v>34025302.17</v>
      </c>
      <c r="M145" s="25">
        <v>26575331.88</v>
      </c>
      <c r="N145" s="25">
        <v>11669692.39</v>
      </c>
      <c r="O145" s="25">
        <v>157593.44</v>
      </c>
      <c r="P145" s="25">
        <v>7449970.29</v>
      </c>
      <c r="Q145" s="25">
        <v>7449970.29</v>
      </c>
      <c r="R145" s="25">
        <f t="shared" si="24"/>
        <v>87.98554575171545</v>
      </c>
      <c r="S145" s="25">
        <f t="shared" si="25"/>
        <v>91.1241194435268</v>
      </c>
      <c r="T145" s="25">
        <f t="shared" si="26"/>
        <v>94.01865899985066</v>
      </c>
      <c r="U145" s="25">
        <f t="shared" si="27"/>
        <v>78.79672</v>
      </c>
      <c r="V145" s="25">
        <f t="shared" si="28"/>
        <v>78.35817979625735</v>
      </c>
      <c r="W145" s="25">
        <f t="shared" si="29"/>
        <v>78.35817979625735</v>
      </c>
      <c r="X145" s="25">
        <f t="shared" si="30"/>
        <v>78.10461681492833</v>
      </c>
      <c r="Y145" s="25">
        <f t="shared" si="31"/>
        <v>34.29710140910704</v>
      </c>
      <c r="Z145" s="25">
        <f t="shared" si="32"/>
        <v>0.4631654385099029</v>
      </c>
      <c r="AA145" s="25">
        <f t="shared" si="33"/>
        <v>21.89538318507165</v>
      </c>
      <c r="AB145" s="25">
        <f t="shared" si="34"/>
        <v>21.89538318507165</v>
      </c>
      <c r="AC145" s="25">
        <v>114.34</v>
      </c>
      <c r="AD145" s="25">
        <v>107.64</v>
      </c>
      <c r="AE145" s="25">
        <v>105.51</v>
      </c>
      <c r="AF145" s="25">
        <v>68.34</v>
      </c>
      <c r="AG145" s="25">
        <v>147.04</v>
      </c>
      <c r="AH145" s="25">
        <v>147.04</v>
      </c>
    </row>
    <row r="146" spans="1:34" ht="13.5">
      <c r="A146" s="35" t="s">
        <v>63</v>
      </c>
      <c r="B146" s="35">
        <v>1016102</v>
      </c>
      <c r="C146" s="35"/>
      <c r="D146" s="35">
        <v>2</v>
      </c>
      <c r="E146" s="34" t="s">
        <v>192</v>
      </c>
      <c r="F146" s="25">
        <v>30503146.12</v>
      </c>
      <c r="G146" s="25">
        <v>25601479.82</v>
      </c>
      <c r="H146" s="25">
        <v>11848304.34</v>
      </c>
      <c r="I146" s="25">
        <v>340000</v>
      </c>
      <c r="J146" s="25">
        <v>4901666.3</v>
      </c>
      <c r="K146" s="25">
        <v>4901666.3</v>
      </c>
      <c r="L146" s="25">
        <v>29173982.27</v>
      </c>
      <c r="M146" s="25">
        <v>24280366.3</v>
      </c>
      <c r="N146" s="25">
        <v>11361154.64</v>
      </c>
      <c r="O146" s="25">
        <v>312649.71</v>
      </c>
      <c r="P146" s="25">
        <v>4893615.97</v>
      </c>
      <c r="Q146" s="25">
        <v>4893615.97</v>
      </c>
      <c r="R146" s="25">
        <f t="shared" si="24"/>
        <v>95.64253521662637</v>
      </c>
      <c r="S146" s="25">
        <f t="shared" si="25"/>
        <v>94.83969860614097</v>
      </c>
      <c r="T146" s="25">
        <f t="shared" si="26"/>
        <v>95.8884437298308</v>
      </c>
      <c r="U146" s="25">
        <f t="shared" si="27"/>
        <v>91.95579705882353</v>
      </c>
      <c r="V146" s="25">
        <f t="shared" si="28"/>
        <v>99.8357634015192</v>
      </c>
      <c r="W146" s="25">
        <f t="shared" si="29"/>
        <v>99.8357634015192</v>
      </c>
      <c r="X146" s="25">
        <f t="shared" si="30"/>
        <v>83.22609534512479</v>
      </c>
      <c r="Y146" s="25">
        <f t="shared" si="31"/>
        <v>38.94276254388085</v>
      </c>
      <c r="Z146" s="25">
        <f t="shared" si="32"/>
        <v>1.071673065084097</v>
      </c>
      <c r="AA146" s="25">
        <f t="shared" si="33"/>
        <v>16.773904654875217</v>
      </c>
      <c r="AB146" s="25">
        <f t="shared" si="34"/>
        <v>16.773904654875217</v>
      </c>
      <c r="AC146" s="25">
        <v>85.13</v>
      </c>
      <c r="AD146" s="25">
        <v>108.94</v>
      </c>
      <c r="AE146" s="25">
        <v>111.95</v>
      </c>
      <c r="AF146" s="25">
        <v>71.41</v>
      </c>
      <c r="AG146" s="25">
        <v>40.83</v>
      </c>
      <c r="AH146" s="25">
        <v>40.83</v>
      </c>
    </row>
    <row r="147" spans="1:34" ht="13.5">
      <c r="A147" s="35" t="s">
        <v>63</v>
      </c>
      <c r="B147" s="35">
        <v>1016112</v>
      </c>
      <c r="C147" s="35"/>
      <c r="D147" s="35">
        <v>2</v>
      </c>
      <c r="E147" s="34" t="s">
        <v>193</v>
      </c>
      <c r="F147" s="25">
        <v>17725662.58</v>
      </c>
      <c r="G147" s="25">
        <v>11417289.27</v>
      </c>
      <c r="H147" s="25">
        <v>4757832.67</v>
      </c>
      <c r="I147" s="25">
        <v>108650</v>
      </c>
      <c r="J147" s="25">
        <v>6308373.31</v>
      </c>
      <c r="K147" s="25">
        <v>6308373.31</v>
      </c>
      <c r="L147" s="25">
        <v>16184622.6</v>
      </c>
      <c r="M147" s="25">
        <v>10385456.49</v>
      </c>
      <c r="N147" s="25">
        <v>4542857.48</v>
      </c>
      <c r="O147" s="25">
        <v>94208.86</v>
      </c>
      <c r="P147" s="25">
        <v>5799166.11</v>
      </c>
      <c r="Q147" s="25">
        <v>5799166.11</v>
      </c>
      <c r="R147" s="25">
        <f t="shared" si="24"/>
        <v>91.30616430813274</v>
      </c>
      <c r="S147" s="25">
        <f t="shared" si="25"/>
        <v>90.96254149650709</v>
      </c>
      <c r="T147" s="25">
        <f t="shared" si="26"/>
        <v>95.48165719749872</v>
      </c>
      <c r="U147" s="25">
        <f t="shared" si="27"/>
        <v>86.70856879889554</v>
      </c>
      <c r="V147" s="25">
        <f t="shared" si="28"/>
        <v>91.92807440243261</v>
      </c>
      <c r="W147" s="25">
        <f t="shared" si="29"/>
        <v>91.92807440243261</v>
      </c>
      <c r="X147" s="25">
        <f t="shared" si="30"/>
        <v>64.16866643526184</v>
      </c>
      <c r="Y147" s="25">
        <f t="shared" si="31"/>
        <v>28.068973817159016</v>
      </c>
      <c r="Z147" s="25">
        <f t="shared" si="32"/>
        <v>0.5820887043730015</v>
      </c>
      <c r="AA147" s="25">
        <f t="shared" si="33"/>
        <v>35.83133356473817</v>
      </c>
      <c r="AB147" s="25">
        <f t="shared" si="34"/>
        <v>35.83133356473817</v>
      </c>
      <c r="AC147" s="25">
        <v>143.95</v>
      </c>
      <c r="AD147" s="25">
        <v>114.43</v>
      </c>
      <c r="AE147" s="25">
        <v>101.65</v>
      </c>
      <c r="AF147" s="25">
        <v>83.19</v>
      </c>
      <c r="AG147" s="25">
        <v>267.53</v>
      </c>
      <c r="AH147" s="25">
        <v>267.53</v>
      </c>
    </row>
    <row r="148" spans="1:34" ht="13.5">
      <c r="A148" s="35" t="s">
        <v>63</v>
      </c>
      <c r="B148" s="35">
        <v>1017012</v>
      </c>
      <c r="C148" s="35"/>
      <c r="D148" s="35">
        <v>2</v>
      </c>
      <c r="E148" s="34" t="s">
        <v>194</v>
      </c>
      <c r="F148" s="25">
        <v>16389177.49</v>
      </c>
      <c r="G148" s="25">
        <v>14974601.77</v>
      </c>
      <c r="H148" s="25">
        <v>7640568.15</v>
      </c>
      <c r="I148" s="25">
        <v>140000</v>
      </c>
      <c r="J148" s="25">
        <v>1414575.72</v>
      </c>
      <c r="K148" s="25">
        <v>1414575.72</v>
      </c>
      <c r="L148" s="25">
        <v>15567617.08</v>
      </c>
      <c r="M148" s="25">
        <v>14266687.32</v>
      </c>
      <c r="N148" s="25">
        <v>7368964.65</v>
      </c>
      <c r="O148" s="25">
        <v>130637.15</v>
      </c>
      <c r="P148" s="25">
        <v>1300929.76</v>
      </c>
      <c r="Q148" s="25">
        <v>1300929.76</v>
      </c>
      <c r="R148" s="25">
        <f t="shared" si="24"/>
        <v>94.98717729732756</v>
      </c>
      <c r="S148" s="25">
        <f t="shared" si="25"/>
        <v>95.27256576920642</v>
      </c>
      <c r="T148" s="25">
        <f t="shared" si="26"/>
        <v>96.4452447165202</v>
      </c>
      <c r="U148" s="25">
        <f t="shared" si="27"/>
        <v>93.31224999999999</v>
      </c>
      <c r="V148" s="25">
        <f t="shared" si="28"/>
        <v>91.96607446365614</v>
      </c>
      <c r="W148" s="25">
        <f t="shared" si="29"/>
        <v>91.96607446365614</v>
      </c>
      <c r="X148" s="25">
        <f t="shared" si="30"/>
        <v>91.64335971706724</v>
      </c>
      <c r="Y148" s="25">
        <f t="shared" si="31"/>
        <v>47.33521265413859</v>
      </c>
      <c r="Z148" s="25">
        <f t="shared" si="32"/>
        <v>0.8391595793285017</v>
      </c>
      <c r="AA148" s="25">
        <f t="shared" si="33"/>
        <v>8.356640282932757</v>
      </c>
      <c r="AB148" s="25">
        <f t="shared" si="34"/>
        <v>8.356640282932757</v>
      </c>
      <c r="AC148" s="25">
        <v>101.53</v>
      </c>
      <c r="AD148" s="25">
        <v>101.45</v>
      </c>
      <c r="AE148" s="25">
        <v>101.97</v>
      </c>
      <c r="AF148" s="25">
        <v>69.94</v>
      </c>
      <c r="AG148" s="25">
        <v>102.36</v>
      </c>
      <c r="AH148" s="25">
        <v>121.47</v>
      </c>
    </row>
    <row r="149" spans="1:34" ht="13.5">
      <c r="A149" s="35" t="s">
        <v>63</v>
      </c>
      <c r="B149" s="35">
        <v>1017022</v>
      </c>
      <c r="C149" s="35"/>
      <c r="D149" s="35">
        <v>2</v>
      </c>
      <c r="E149" s="34" t="s">
        <v>195</v>
      </c>
      <c r="F149" s="25">
        <v>13172012.79</v>
      </c>
      <c r="G149" s="25">
        <v>11740382.84</v>
      </c>
      <c r="H149" s="25">
        <v>6138581.35</v>
      </c>
      <c r="I149" s="25">
        <v>135000</v>
      </c>
      <c r="J149" s="25">
        <v>1431629.95</v>
      </c>
      <c r="K149" s="25">
        <v>1431629.95</v>
      </c>
      <c r="L149" s="25">
        <v>12633016.47</v>
      </c>
      <c r="M149" s="25">
        <v>11215082.88</v>
      </c>
      <c r="N149" s="25">
        <v>6033730.88</v>
      </c>
      <c r="O149" s="25">
        <v>72353.25</v>
      </c>
      <c r="P149" s="25">
        <v>1417933.59</v>
      </c>
      <c r="Q149" s="25">
        <v>1417933.59</v>
      </c>
      <c r="R149" s="25">
        <f t="shared" si="24"/>
        <v>95.9080185496844</v>
      </c>
      <c r="S149" s="25">
        <f t="shared" si="25"/>
        <v>95.52569990979954</v>
      </c>
      <c r="T149" s="25">
        <f t="shared" si="26"/>
        <v>98.2919429747396</v>
      </c>
      <c r="U149" s="25">
        <f t="shared" si="27"/>
        <v>53.595000000000006</v>
      </c>
      <c r="V149" s="25">
        <f t="shared" si="28"/>
        <v>99.04330305467556</v>
      </c>
      <c r="W149" s="25">
        <f t="shared" si="29"/>
        <v>99.04330305467556</v>
      </c>
      <c r="X149" s="25">
        <f t="shared" si="30"/>
        <v>88.7759697506355</v>
      </c>
      <c r="Y149" s="25">
        <f t="shared" si="31"/>
        <v>47.76160067809996</v>
      </c>
      <c r="Z149" s="25">
        <f t="shared" si="32"/>
        <v>0.5727313834492294</v>
      </c>
      <c r="AA149" s="25">
        <f t="shared" si="33"/>
        <v>11.224030249364505</v>
      </c>
      <c r="AB149" s="25">
        <f t="shared" si="34"/>
        <v>11.224030249364505</v>
      </c>
      <c r="AC149" s="25">
        <v>90.57</v>
      </c>
      <c r="AD149" s="25">
        <v>95.11</v>
      </c>
      <c r="AE149" s="25">
        <v>99.47</v>
      </c>
      <c r="AF149" s="25">
        <v>61.11</v>
      </c>
      <c r="AG149" s="25">
        <v>65.72</v>
      </c>
      <c r="AH149" s="25">
        <v>65.72</v>
      </c>
    </row>
    <row r="150" spans="1:34" ht="13.5">
      <c r="A150" s="35" t="s">
        <v>63</v>
      </c>
      <c r="B150" s="35">
        <v>1017032</v>
      </c>
      <c r="C150" s="35"/>
      <c r="D150" s="35">
        <v>2</v>
      </c>
      <c r="E150" s="34" t="s">
        <v>196</v>
      </c>
      <c r="F150" s="25">
        <v>14077799.24</v>
      </c>
      <c r="G150" s="25">
        <v>12401350.24</v>
      </c>
      <c r="H150" s="25">
        <v>5760638.44</v>
      </c>
      <c r="I150" s="25">
        <v>130000</v>
      </c>
      <c r="J150" s="25">
        <v>1676449</v>
      </c>
      <c r="K150" s="25">
        <v>1676449</v>
      </c>
      <c r="L150" s="25">
        <v>13619868.77</v>
      </c>
      <c r="M150" s="25">
        <v>12116283.24</v>
      </c>
      <c r="N150" s="25">
        <v>5691492.59</v>
      </c>
      <c r="O150" s="25">
        <v>122866.97</v>
      </c>
      <c r="P150" s="25">
        <v>1503585.53</v>
      </c>
      <c r="Q150" s="25">
        <v>1503585.53</v>
      </c>
      <c r="R150" s="25">
        <f t="shared" si="24"/>
        <v>96.74714447767619</v>
      </c>
      <c r="S150" s="25">
        <f t="shared" si="25"/>
        <v>97.7013228843378</v>
      </c>
      <c r="T150" s="25">
        <f t="shared" si="26"/>
        <v>98.79968425860797</v>
      </c>
      <c r="U150" s="25">
        <f t="shared" si="27"/>
        <v>94.51305384615385</v>
      </c>
      <c r="V150" s="25">
        <f t="shared" si="28"/>
        <v>89.68871286868853</v>
      </c>
      <c r="W150" s="25">
        <f t="shared" si="29"/>
        <v>89.68871286868853</v>
      </c>
      <c r="X150" s="25">
        <f t="shared" si="30"/>
        <v>88.96035229567048</v>
      </c>
      <c r="Y150" s="25">
        <f t="shared" si="31"/>
        <v>41.788160268742445</v>
      </c>
      <c r="Z150" s="25">
        <f t="shared" si="32"/>
        <v>0.9021156670072673</v>
      </c>
      <c r="AA150" s="25">
        <f t="shared" si="33"/>
        <v>11.039647704329534</v>
      </c>
      <c r="AB150" s="25">
        <f t="shared" si="34"/>
        <v>11.039647704329534</v>
      </c>
      <c r="AC150" s="25">
        <v>86.8</v>
      </c>
      <c r="AD150" s="25">
        <v>101.19</v>
      </c>
      <c r="AE150" s="25">
        <v>102.02</v>
      </c>
      <c r="AF150" s="25">
        <v>96.19</v>
      </c>
      <c r="AG150" s="25">
        <v>40.44</v>
      </c>
      <c r="AH150" s="25">
        <v>40.44</v>
      </c>
    </row>
    <row r="151" spans="1:34" ht="13.5">
      <c r="A151" s="35" t="s">
        <v>63</v>
      </c>
      <c r="B151" s="35">
        <v>1017042</v>
      </c>
      <c r="C151" s="35"/>
      <c r="D151" s="35">
        <v>2</v>
      </c>
      <c r="E151" s="34" t="s">
        <v>197</v>
      </c>
      <c r="F151" s="25">
        <v>20361718.01</v>
      </c>
      <c r="G151" s="25">
        <v>17059734.89</v>
      </c>
      <c r="H151" s="25">
        <v>8358980.69</v>
      </c>
      <c r="I151" s="25">
        <v>405000</v>
      </c>
      <c r="J151" s="25">
        <v>3301983.12</v>
      </c>
      <c r="K151" s="25">
        <v>3301983.12</v>
      </c>
      <c r="L151" s="25">
        <v>19588725.09</v>
      </c>
      <c r="M151" s="25">
        <v>16458590.91</v>
      </c>
      <c r="N151" s="25">
        <v>8259683.03</v>
      </c>
      <c r="O151" s="25">
        <v>347598.8</v>
      </c>
      <c r="P151" s="25">
        <v>3130134.18</v>
      </c>
      <c r="Q151" s="25">
        <v>3130134.18</v>
      </c>
      <c r="R151" s="25">
        <f t="shared" si="24"/>
        <v>96.2036949945954</v>
      </c>
      <c r="S151" s="25">
        <f t="shared" si="25"/>
        <v>96.47624078641236</v>
      </c>
      <c r="T151" s="25">
        <f t="shared" si="26"/>
        <v>98.8120841083077</v>
      </c>
      <c r="U151" s="25">
        <f t="shared" si="27"/>
        <v>85.82686419753087</v>
      </c>
      <c r="V151" s="25">
        <f t="shared" si="28"/>
        <v>94.7955839338149</v>
      </c>
      <c r="W151" s="25">
        <f t="shared" si="29"/>
        <v>94.7955839338149</v>
      </c>
      <c r="X151" s="25">
        <f t="shared" si="30"/>
        <v>84.02073557304693</v>
      </c>
      <c r="Y151" s="25">
        <f t="shared" si="31"/>
        <v>42.16549567187785</v>
      </c>
      <c r="Z151" s="25">
        <f t="shared" si="32"/>
        <v>1.7744840381544198</v>
      </c>
      <c r="AA151" s="25">
        <f t="shared" si="33"/>
        <v>15.979264426953065</v>
      </c>
      <c r="AB151" s="25">
        <f t="shared" si="34"/>
        <v>15.979264426953065</v>
      </c>
      <c r="AC151" s="25">
        <v>104.86</v>
      </c>
      <c r="AD151" s="25">
        <v>105.05</v>
      </c>
      <c r="AE151" s="25">
        <v>104.18</v>
      </c>
      <c r="AF151" s="25">
        <v>75.84</v>
      </c>
      <c r="AG151" s="25">
        <v>103.92</v>
      </c>
      <c r="AH151" s="25">
        <v>103.92</v>
      </c>
    </row>
    <row r="152" spans="1:34" ht="13.5">
      <c r="A152" s="35" t="s">
        <v>63</v>
      </c>
      <c r="B152" s="35">
        <v>1017052</v>
      </c>
      <c r="C152" s="35"/>
      <c r="D152" s="35">
        <v>2</v>
      </c>
      <c r="E152" s="34" t="s">
        <v>198</v>
      </c>
      <c r="F152" s="25">
        <v>17876613.28</v>
      </c>
      <c r="G152" s="25">
        <v>14698031.63</v>
      </c>
      <c r="H152" s="25">
        <v>6351936.67</v>
      </c>
      <c r="I152" s="25">
        <v>184000</v>
      </c>
      <c r="J152" s="25">
        <v>3178581.65</v>
      </c>
      <c r="K152" s="25">
        <v>3178581.65</v>
      </c>
      <c r="L152" s="25">
        <v>15900819.57</v>
      </c>
      <c r="M152" s="25">
        <v>14095762.67</v>
      </c>
      <c r="N152" s="25">
        <v>6260085.02</v>
      </c>
      <c r="O152" s="25">
        <v>142416.48</v>
      </c>
      <c r="P152" s="25">
        <v>1805056.9</v>
      </c>
      <c r="Q152" s="25">
        <v>1805056.9</v>
      </c>
      <c r="R152" s="25">
        <f t="shared" si="24"/>
        <v>88.94760613180306</v>
      </c>
      <c r="S152" s="25">
        <f t="shared" si="25"/>
        <v>95.90238356290705</v>
      </c>
      <c r="T152" s="25">
        <f t="shared" si="26"/>
        <v>98.55395834732086</v>
      </c>
      <c r="U152" s="25">
        <f t="shared" si="27"/>
        <v>77.40026086956522</v>
      </c>
      <c r="V152" s="25">
        <f t="shared" si="28"/>
        <v>56.78812435099787</v>
      </c>
      <c r="W152" s="25">
        <f t="shared" si="29"/>
        <v>56.78812435099787</v>
      </c>
      <c r="X152" s="25">
        <f t="shared" si="30"/>
        <v>88.6480260212147</v>
      </c>
      <c r="Y152" s="25">
        <f t="shared" si="31"/>
        <v>39.369574583506825</v>
      </c>
      <c r="Z152" s="25">
        <f t="shared" si="32"/>
        <v>0.8956549652867988</v>
      </c>
      <c r="AA152" s="25">
        <f t="shared" si="33"/>
        <v>11.351973978785296</v>
      </c>
      <c r="AB152" s="25">
        <f t="shared" si="34"/>
        <v>11.351973978785296</v>
      </c>
      <c r="AC152" s="25">
        <v>88.14</v>
      </c>
      <c r="AD152" s="25">
        <v>96.67</v>
      </c>
      <c r="AE152" s="25">
        <v>103.24</v>
      </c>
      <c r="AF152" s="25">
        <v>80.76</v>
      </c>
      <c r="AG152" s="25">
        <v>52.2</v>
      </c>
      <c r="AH152" s="25">
        <v>52.2</v>
      </c>
    </row>
    <row r="153" spans="1:34" ht="13.5">
      <c r="A153" s="35" t="s">
        <v>63</v>
      </c>
      <c r="B153" s="35">
        <v>1017062</v>
      </c>
      <c r="C153" s="35"/>
      <c r="D153" s="35">
        <v>2</v>
      </c>
      <c r="E153" s="34" t="s">
        <v>199</v>
      </c>
      <c r="F153" s="25">
        <v>15868117.74</v>
      </c>
      <c r="G153" s="25">
        <v>15017600.79</v>
      </c>
      <c r="H153" s="25">
        <v>7658005.99</v>
      </c>
      <c r="I153" s="25">
        <v>107750</v>
      </c>
      <c r="J153" s="25">
        <v>850516.95</v>
      </c>
      <c r="K153" s="25">
        <v>850516.95</v>
      </c>
      <c r="L153" s="25">
        <v>15136280.26</v>
      </c>
      <c r="M153" s="25">
        <v>14295490.17</v>
      </c>
      <c r="N153" s="25">
        <v>7308087.53</v>
      </c>
      <c r="O153" s="25">
        <v>107748.13</v>
      </c>
      <c r="P153" s="25">
        <v>840790.09</v>
      </c>
      <c r="Q153" s="25">
        <v>840790.09</v>
      </c>
      <c r="R153" s="25">
        <f t="shared" si="24"/>
        <v>95.38800069427768</v>
      </c>
      <c r="S153" s="25">
        <f t="shared" si="25"/>
        <v>95.19157134286829</v>
      </c>
      <c r="T153" s="25">
        <f t="shared" si="26"/>
        <v>95.4306844306869</v>
      </c>
      <c r="U153" s="25">
        <f t="shared" si="27"/>
        <v>99.9982645011601</v>
      </c>
      <c r="V153" s="25">
        <f t="shared" si="28"/>
        <v>98.85635906491929</v>
      </c>
      <c r="W153" s="25">
        <f t="shared" si="29"/>
        <v>98.85635906491929</v>
      </c>
      <c r="X153" s="25">
        <f t="shared" si="30"/>
        <v>94.44520003886345</v>
      </c>
      <c r="Y153" s="25">
        <f t="shared" si="31"/>
        <v>48.2819253110209</v>
      </c>
      <c r="Z153" s="25">
        <f t="shared" si="32"/>
        <v>0.7118534286441656</v>
      </c>
      <c r="AA153" s="25">
        <f t="shared" si="33"/>
        <v>5.554799961136554</v>
      </c>
      <c r="AB153" s="25">
        <f t="shared" si="34"/>
        <v>5.554799961136554</v>
      </c>
      <c r="AC153" s="25">
        <v>102.62</v>
      </c>
      <c r="AD153" s="25">
        <v>108.43</v>
      </c>
      <c r="AE153" s="25">
        <v>100.27</v>
      </c>
      <c r="AF153" s="25">
        <v>74.54</v>
      </c>
      <c r="AG153" s="25">
        <v>53.73</v>
      </c>
      <c r="AH153" s="25">
        <v>53.73</v>
      </c>
    </row>
    <row r="154" spans="1:34" ht="13.5">
      <c r="A154" s="35" t="s">
        <v>63</v>
      </c>
      <c r="B154" s="35">
        <v>1017072</v>
      </c>
      <c r="C154" s="35"/>
      <c r="D154" s="35">
        <v>2</v>
      </c>
      <c r="E154" s="34" t="s">
        <v>200</v>
      </c>
      <c r="F154" s="25">
        <v>20742401.97</v>
      </c>
      <c r="G154" s="25">
        <v>20077032.79</v>
      </c>
      <c r="H154" s="25">
        <v>9775876.06</v>
      </c>
      <c r="I154" s="25">
        <v>450000</v>
      </c>
      <c r="J154" s="25">
        <v>665369.18</v>
      </c>
      <c r="K154" s="25">
        <v>665369.18</v>
      </c>
      <c r="L154" s="25">
        <v>19286210.05</v>
      </c>
      <c r="M154" s="25">
        <v>18641841.54</v>
      </c>
      <c r="N154" s="25">
        <v>9050809.65</v>
      </c>
      <c r="O154" s="25">
        <v>344702.83</v>
      </c>
      <c r="P154" s="25">
        <v>644368.51</v>
      </c>
      <c r="Q154" s="25">
        <v>644368.51</v>
      </c>
      <c r="R154" s="25">
        <f t="shared" si="24"/>
        <v>92.97963696728033</v>
      </c>
      <c r="S154" s="25">
        <f t="shared" si="25"/>
        <v>92.85157689877937</v>
      </c>
      <c r="T154" s="25">
        <f t="shared" si="26"/>
        <v>92.58310553908557</v>
      </c>
      <c r="U154" s="25">
        <f t="shared" si="27"/>
        <v>76.60062888888889</v>
      </c>
      <c r="V154" s="25">
        <f t="shared" si="28"/>
        <v>96.8437567246502</v>
      </c>
      <c r="W154" s="25">
        <f t="shared" si="29"/>
        <v>96.8437567246502</v>
      </c>
      <c r="X154" s="25">
        <f t="shared" si="30"/>
        <v>96.65891583504764</v>
      </c>
      <c r="Y154" s="25">
        <f t="shared" si="31"/>
        <v>46.92891774244676</v>
      </c>
      <c r="Z154" s="25">
        <f t="shared" si="32"/>
        <v>1.7873020624910179</v>
      </c>
      <c r="AA154" s="25">
        <f t="shared" si="33"/>
        <v>3.341084164952356</v>
      </c>
      <c r="AB154" s="25">
        <f t="shared" si="34"/>
        <v>3.341084164952356</v>
      </c>
      <c r="AC154" s="25">
        <v>98.57</v>
      </c>
      <c r="AD154" s="25">
        <v>112.11</v>
      </c>
      <c r="AE154" s="25">
        <v>100.81</v>
      </c>
      <c r="AF154" s="25">
        <v>73.29</v>
      </c>
      <c r="AG154" s="25">
        <v>21.93</v>
      </c>
      <c r="AH154" s="25">
        <v>21.93</v>
      </c>
    </row>
    <row r="155" spans="1:34" ht="13.5">
      <c r="A155" s="35" t="s">
        <v>63</v>
      </c>
      <c r="B155" s="35">
        <v>1017082</v>
      </c>
      <c r="C155" s="35"/>
      <c r="D155" s="35">
        <v>2</v>
      </c>
      <c r="E155" s="34" t="s">
        <v>201</v>
      </c>
      <c r="F155" s="25">
        <v>17310645</v>
      </c>
      <c r="G155" s="25">
        <v>11922213</v>
      </c>
      <c r="H155" s="25">
        <v>5648988.99</v>
      </c>
      <c r="I155" s="25">
        <v>240000</v>
      </c>
      <c r="J155" s="25">
        <v>5388432</v>
      </c>
      <c r="K155" s="25">
        <v>5388432</v>
      </c>
      <c r="L155" s="25">
        <v>15616350.67</v>
      </c>
      <c r="M155" s="25">
        <v>11095929.5</v>
      </c>
      <c r="N155" s="25">
        <v>5256261.98</v>
      </c>
      <c r="O155" s="25">
        <v>199129.87</v>
      </c>
      <c r="P155" s="25">
        <v>4520421.17</v>
      </c>
      <c r="Q155" s="25">
        <v>4520421.17</v>
      </c>
      <c r="R155" s="25">
        <f t="shared" si="24"/>
        <v>90.21241363334526</v>
      </c>
      <c r="S155" s="25">
        <f t="shared" si="25"/>
        <v>93.06937814313501</v>
      </c>
      <c r="T155" s="25">
        <f t="shared" si="26"/>
        <v>93.04783544993244</v>
      </c>
      <c r="U155" s="25">
        <f t="shared" si="27"/>
        <v>82.97077916666666</v>
      </c>
      <c r="V155" s="25">
        <f t="shared" si="28"/>
        <v>83.89121677697705</v>
      </c>
      <c r="W155" s="25">
        <f t="shared" si="29"/>
        <v>83.89121677697705</v>
      </c>
      <c r="X155" s="25">
        <f t="shared" si="30"/>
        <v>71.05328084951361</v>
      </c>
      <c r="Y155" s="25">
        <f t="shared" si="31"/>
        <v>33.65870868984528</v>
      </c>
      <c r="Z155" s="25">
        <f t="shared" si="32"/>
        <v>1.275137029181479</v>
      </c>
      <c r="AA155" s="25">
        <f t="shared" si="33"/>
        <v>28.946719150486395</v>
      </c>
      <c r="AB155" s="25">
        <f t="shared" si="34"/>
        <v>28.946719150486395</v>
      </c>
      <c r="AC155" s="25">
        <v>133.22</v>
      </c>
      <c r="AD155" s="25">
        <v>114.26</v>
      </c>
      <c r="AE155" s="25">
        <v>104.15</v>
      </c>
      <c r="AF155" s="25">
        <v>93.74</v>
      </c>
      <c r="AG155" s="25">
        <v>224.76</v>
      </c>
      <c r="AH155" s="25">
        <v>224.76</v>
      </c>
    </row>
    <row r="156" spans="1:34" ht="13.5">
      <c r="A156" s="35" t="s">
        <v>63</v>
      </c>
      <c r="B156" s="35">
        <v>1017093</v>
      </c>
      <c r="C156" s="35"/>
      <c r="D156" s="35">
        <v>3</v>
      </c>
      <c r="E156" s="34" t="s">
        <v>202</v>
      </c>
      <c r="F156" s="25">
        <v>114512248.51</v>
      </c>
      <c r="G156" s="25">
        <v>80255724.19</v>
      </c>
      <c r="H156" s="25">
        <v>33860736</v>
      </c>
      <c r="I156" s="25">
        <v>700000</v>
      </c>
      <c r="J156" s="25">
        <v>34256524.32</v>
      </c>
      <c r="K156" s="25">
        <v>34256524.32</v>
      </c>
      <c r="L156" s="25">
        <v>106561241.6</v>
      </c>
      <c r="M156" s="25">
        <v>76796015.08</v>
      </c>
      <c r="N156" s="25">
        <v>33452659.86</v>
      </c>
      <c r="O156" s="25">
        <v>572558.41</v>
      </c>
      <c r="P156" s="25">
        <v>29765226.52</v>
      </c>
      <c r="Q156" s="25">
        <v>29765226.52</v>
      </c>
      <c r="R156" s="25">
        <f t="shared" si="24"/>
        <v>93.05663192064063</v>
      </c>
      <c r="S156" s="25">
        <f t="shared" si="25"/>
        <v>95.68914349111178</v>
      </c>
      <c r="T156" s="25">
        <f t="shared" si="26"/>
        <v>98.79483972232617</v>
      </c>
      <c r="U156" s="25">
        <f t="shared" si="27"/>
        <v>81.79405857142858</v>
      </c>
      <c r="V156" s="25">
        <f t="shared" si="28"/>
        <v>86.88921923880687</v>
      </c>
      <c r="W156" s="25">
        <f t="shared" si="29"/>
        <v>86.88921923880687</v>
      </c>
      <c r="X156" s="25">
        <f t="shared" si="30"/>
        <v>72.06749276464886</v>
      </c>
      <c r="Y156" s="25">
        <f t="shared" si="31"/>
        <v>31.392896101540916</v>
      </c>
      <c r="Z156" s="25">
        <f t="shared" si="32"/>
        <v>0.5373045597096348</v>
      </c>
      <c r="AA156" s="25">
        <f t="shared" si="33"/>
        <v>27.932507235351135</v>
      </c>
      <c r="AB156" s="25">
        <f t="shared" si="34"/>
        <v>27.932507235351135</v>
      </c>
      <c r="AC156" s="25">
        <v>116.71</v>
      </c>
      <c r="AD156" s="25">
        <v>106.56</v>
      </c>
      <c r="AE156" s="25">
        <v>103.68</v>
      </c>
      <c r="AF156" s="25">
        <v>93.89</v>
      </c>
      <c r="AG156" s="25">
        <v>154.78</v>
      </c>
      <c r="AH156" s="25">
        <v>154.78</v>
      </c>
    </row>
    <row r="157" spans="1:34" ht="13.5">
      <c r="A157" s="35" t="s">
        <v>63</v>
      </c>
      <c r="B157" s="35">
        <v>1017102</v>
      </c>
      <c r="C157" s="35"/>
      <c r="D157" s="35">
        <v>2</v>
      </c>
      <c r="E157" s="34" t="s">
        <v>203</v>
      </c>
      <c r="F157" s="25">
        <v>27412333.32</v>
      </c>
      <c r="G157" s="25">
        <v>19905449.32</v>
      </c>
      <c r="H157" s="25">
        <v>9489376.95</v>
      </c>
      <c r="I157" s="25">
        <v>200000</v>
      </c>
      <c r="J157" s="25">
        <v>7506884</v>
      </c>
      <c r="K157" s="25">
        <v>7506884</v>
      </c>
      <c r="L157" s="25">
        <v>24081868.16</v>
      </c>
      <c r="M157" s="25">
        <v>18305742.13</v>
      </c>
      <c r="N157" s="25">
        <v>9131513.19</v>
      </c>
      <c r="O157" s="25">
        <v>91040.68</v>
      </c>
      <c r="P157" s="25">
        <v>5776126.03</v>
      </c>
      <c r="Q157" s="25">
        <v>5776126.03</v>
      </c>
      <c r="R157" s="25">
        <f t="shared" si="24"/>
        <v>87.85048641747656</v>
      </c>
      <c r="S157" s="25">
        <f t="shared" si="25"/>
        <v>91.96347108631858</v>
      </c>
      <c r="T157" s="25">
        <f t="shared" si="26"/>
        <v>96.22879603281015</v>
      </c>
      <c r="U157" s="25">
        <f t="shared" si="27"/>
        <v>45.52034</v>
      </c>
      <c r="V157" s="25">
        <f t="shared" si="28"/>
        <v>76.94438904344332</v>
      </c>
      <c r="W157" s="25">
        <f t="shared" si="29"/>
        <v>76.94438904344332</v>
      </c>
      <c r="X157" s="25">
        <f t="shared" si="30"/>
        <v>76.01462647489221</v>
      </c>
      <c r="Y157" s="25">
        <f t="shared" si="31"/>
        <v>37.91862462384646</v>
      </c>
      <c r="Z157" s="25">
        <f t="shared" si="32"/>
        <v>0.37804658423975024</v>
      </c>
      <c r="AA157" s="25">
        <f t="shared" si="33"/>
        <v>23.985373525107782</v>
      </c>
      <c r="AB157" s="25">
        <f t="shared" si="34"/>
        <v>23.985373525107782</v>
      </c>
      <c r="AC157" s="25">
        <v>118.38</v>
      </c>
      <c r="AD157" s="25">
        <v>103.45</v>
      </c>
      <c r="AE157" s="25">
        <v>105.3</v>
      </c>
      <c r="AF157" s="25">
        <v>222.67</v>
      </c>
      <c r="AG157" s="25">
        <v>218.13</v>
      </c>
      <c r="AH157" s="25">
        <v>218.13</v>
      </c>
    </row>
    <row r="158" spans="1:34" ht="13.5">
      <c r="A158" s="35" t="s">
        <v>63</v>
      </c>
      <c r="B158" s="35">
        <v>1018012</v>
      </c>
      <c r="C158" s="35"/>
      <c r="D158" s="35">
        <v>2</v>
      </c>
      <c r="E158" s="34" t="s">
        <v>204</v>
      </c>
      <c r="F158" s="25">
        <v>14455127.41</v>
      </c>
      <c r="G158" s="25">
        <v>11642788.51</v>
      </c>
      <c r="H158" s="25">
        <v>4281381.56</v>
      </c>
      <c r="I158" s="25">
        <v>203845.18</v>
      </c>
      <c r="J158" s="25">
        <v>2812338.9</v>
      </c>
      <c r="K158" s="25">
        <v>2812338.9</v>
      </c>
      <c r="L158" s="25">
        <v>13928636.92</v>
      </c>
      <c r="M158" s="25">
        <v>11129223.22</v>
      </c>
      <c r="N158" s="25">
        <v>4201197.61</v>
      </c>
      <c r="O158" s="25">
        <v>114924.24</v>
      </c>
      <c r="P158" s="25">
        <v>2799413.7</v>
      </c>
      <c r="Q158" s="25">
        <v>2799413.7</v>
      </c>
      <c r="R158" s="25">
        <f t="shared" si="24"/>
        <v>96.35775960275677</v>
      </c>
      <c r="S158" s="25">
        <f t="shared" si="25"/>
        <v>95.58898377687701</v>
      </c>
      <c r="T158" s="25">
        <f t="shared" si="26"/>
        <v>98.12714777049679</v>
      </c>
      <c r="U158" s="25">
        <f t="shared" si="27"/>
        <v>56.37819839546857</v>
      </c>
      <c r="V158" s="25">
        <f t="shared" si="28"/>
        <v>99.54041100807589</v>
      </c>
      <c r="W158" s="25">
        <f t="shared" si="29"/>
        <v>99.54041100807589</v>
      </c>
      <c r="X158" s="25">
        <f t="shared" si="30"/>
        <v>79.90173973175834</v>
      </c>
      <c r="Y158" s="25">
        <f t="shared" si="31"/>
        <v>30.162302557887337</v>
      </c>
      <c r="Z158" s="25">
        <f t="shared" si="32"/>
        <v>0.8250932281462614</v>
      </c>
      <c r="AA158" s="25">
        <f t="shared" si="33"/>
        <v>20.09826026824167</v>
      </c>
      <c r="AB158" s="25">
        <f t="shared" si="34"/>
        <v>20.09826026824167</v>
      </c>
      <c r="AC158" s="25">
        <v>121.88</v>
      </c>
      <c r="AD158" s="25">
        <v>108.23</v>
      </c>
      <c r="AE158" s="25">
        <v>113.5</v>
      </c>
      <c r="AF158" s="25">
        <v>73.58</v>
      </c>
      <c r="AG158" s="25">
        <v>244.44</v>
      </c>
      <c r="AH158" s="25">
        <v>244.44</v>
      </c>
    </row>
    <row r="159" spans="1:34" ht="13.5">
      <c r="A159" s="35" t="s">
        <v>63</v>
      </c>
      <c r="B159" s="35">
        <v>1018022</v>
      </c>
      <c r="C159" s="35"/>
      <c r="D159" s="35">
        <v>2</v>
      </c>
      <c r="E159" s="34" t="s">
        <v>205</v>
      </c>
      <c r="F159" s="25">
        <v>11116480.98</v>
      </c>
      <c r="G159" s="25">
        <v>10631275.98</v>
      </c>
      <c r="H159" s="25">
        <v>5363464.89</v>
      </c>
      <c r="I159" s="25">
        <v>35500</v>
      </c>
      <c r="J159" s="25">
        <v>485205</v>
      </c>
      <c r="K159" s="25">
        <v>485205</v>
      </c>
      <c r="L159" s="25">
        <v>11010943.78</v>
      </c>
      <c r="M159" s="25">
        <v>10536527.02</v>
      </c>
      <c r="N159" s="25">
        <v>5338853.66</v>
      </c>
      <c r="O159" s="25">
        <v>35277.72</v>
      </c>
      <c r="P159" s="25">
        <v>474416.76</v>
      </c>
      <c r="Q159" s="25">
        <v>474416.76</v>
      </c>
      <c r="R159" s="25">
        <f t="shared" si="24"/>
        <v>99.05062402220743</v>
      </c>
      <c r="S159" s="25">
        <f t="shared" si="25"/>
        <v>99.10877151361467</v>
      </c>
      <c r="T159" s="25">
        <f t="shared" si="26"/>
        <v>99.5411318894641</v>
      </c>
      <c r="U159" s="25">
        <f t="shared" si="27"/>
        <v>99.37385915492958</v>
      </c>
      <c r="V159" s="25">
        <f t="shared" si="28"/>
        <v>97.77656042291403</v>
      </c>
      <c r="W159" s="25">
        <f t="shared" si="29"/>
        <v>97.77656042291403</v>
      </c>
      <c r="X159" s="25">
        <f t="shared" si="30"/>
        <v>95.69140693587303</v>
      </c>
      <c r="Y159" s="25">
        <f t="shared" si="31"/>
        <v>48.486794290034965</v>
      </c>
      <c r="Z159" s="25">
        <f t="shared" si="32"/>
        <v>0.3203877951323079</v>
      </c>
      <c r="AA159" s="25">
        <f t="shared" si="33"/>
        <v>4.3085930641269705</v>
      </c>
      <c r="AB159" s="25">
        <f t="shared" si="34"/>
        <v>4.3085930641269705</v>
      </c>
      <c r="AC159" s="25">
        <v>86.8</v>
      </c>
      <c r="AD159" s="25">
        <v>107.64</v>
      </c>
      <c r="AE159" s="25">
        <v>102.55</v>
      </c>
      <c r="AF159" s="25">
        <v>72.22</v>
      </c>
      <c r="AG159" s="25">
        <v>16.38</v>
      </c>
      <c r="AH159" s="25">
        <v>16.38</v>
      </c>
    </row>
    <row r="160" spans="1:34" ht="13.5">
      <c r="A160" s="35" t="s">
        <v>63</v>
      </c>
      <c r="B160" s="35">
        <v>1018032</v>
      </c>
      <c r="C160" s="35"/>
      <c r="D160" s="35">
        <v>2</v>
      </c>
      <c r="E160" s="34" t="s">
        <v>206</v>
      </c>
      <c r="F160" s="25">
        <v>19630127.88</v>
      </c>
      <c r="G160" s="25">
        <v>17505771.56</v>
      </c>
      <c r="H160" s="25">
        <v>9448924.91</v>
      </c>
      <c r="I160" s="25">
        <v>230000</v>
      </c>
      <c r="J160" s="25">
        <v>2124356.32</v>
      </c>
      <c r="K160" s="25">
        <v>2124356.32</v>
      </c>
      <c r="L160" s="25">
        <v>17946968.09</v>
      </c>
      <c r="M160" s="25">
        <v>16291381.95</v>
      </c>
      <c r="N160" s="25">
        <v>8920404.85</v>
      </c>
      <c r="O160" s="25">
        <v>206788.84</v>
      </c>
      <c r="P160" s="25">
        <v>1655586.14</v>
      </c>
      <c r="Q160" s="25">
        <v>1655586.14</v>
      </c>
      <c r="R160" s="25">
        <f t="shared" si="24"/>
        <v>91.42563003007803</v>
      </c>
      <c r="S160" s="25">
        <f t="shared" si="25"/>
        <v>93.06291867320586</v>
      </c>
      <c r="T160" s="25">
        <f t="shared" si="26"/>
        <v>94.40655878807274</v>
      </c>
      <c r="U160" s="25">
        <f t="shared" si="27"/>
        <v>89.90819130434782</v>
      </c>
      <c r="V160" s="25">
        <f t="shared" si="28"/>
        <v>77.93354271189308</v>
      </c>
      <c r="W160" s="25">
        <f t="shared" si="29"/>
        <v>77.93354271189308</v>
      </c>
      <c r="X160" s="25">
        <f t="shared" si="30"/>
        <v>90.77512072402642</v>
      </c>
      <c r="Y160" s="25">
        <f t="shared" si="31"/>
        <v>49.70424422256829</v>
      </c>
      <c r="Z160" s="25">
        <f t="shared" si="32"/>
        <v>1.152221583963378</v>
      </c>
      <c r="AA160" s="25">
        <f t="shared" si="33"/>
        <v>9.22487927597357</v>
      </c>
      <c r="AB160" s="25">
        <f t="shared" si="34"/>
        <v>9.22487927597357</v>
      </c>
      <c r="AC160" s="25">
        <v>88.2</v>
      </c>
      <c r="AD160" s="25">
        <v>103.89</v>
      </c>
      <c r="AE160" s="25">
        <v>103.62</v>
      </c>
      <c r="AF160" s="25">
        <v>77.35</v>
      </c>
      <c r="AG160" s="25">
        <v>35.47</v>
      </c>
      <c r="AH160" s="25">
        <v>35.47</v>
      </c>
    </row>
    <row r="161" spans="1:34" ht="13.5">
      <c r="A161" s="35" t="s">
        <v>63</v>
      </c>
      <c r="B161" s="35">
        <v>1018042</v>
      </c>
      <c r="C161" s="35"/>
      <c r="D161" s="35">
        <v>2</v>
      </c>
      <c r="E161" s="34" t="s">
        <v>207</v>
      </c>
      <c r="F161" s="25">
        <v>14519915.49</v>
      </c>
      <c r="G161" s="25">
        <v>13321808.49</v>
      </c>
      <c r="H161" s="25">
        <v>6566762.41</v>
      </c>
      <c r="I161" s="25">
        <v>238600</v>
      </c>
      <c r="J161" s="25">
        <v>1198107</v>
      </c>
      <c r="K161" s="25">
        <v>1198107</v>
      </c>
      <c r="L161" s="25">
        <v>13337129.27</v>
      </c>
      <c r="M161" s="25">
        <v>12949551.52</v>
      </c>
      <c r="N161" s="25">
        <v>6535938.95</v>
      </c>
      <c r="O161" s="25">
        <v>238312.9</v>
      </c>
      <c r="P161" s="25">
        <v>387577.75</v>
      </c>
      <c r="Q161" s="25">
        <v>387577.75</v>
      </c>
      <c r="R161" s="25">
        <f t="shared" si="24"/>
        <v>91.85404198244407</v>
      </c>
      <c r="S161" s="25">
        <f t="shared" si="25"/>
        <v>97.20565739794688</v>
      </c>
      <c r="T161" s="25">
        <f t="shared" si="26"/>
        <v>99.53061405186426</v>
      </c>
      <c r="U161" s="25">
        <f t="shared" si="27"/>
        <v>99.87967309304274</v>
      </c>
      <c r="V161" s="25">
        <f t="shared" si="28"/>
        <v>32.34917665951372</v>
      </c>
      <c r="W161" s="25">
        <f t="shared" si="29"/>
        <v>32.34917665951372</v>
      </c>
      <c r="X161" s="25">
        <f t="shared" si="30"/>
        <v>97.09399420104742</v>
      </c>
      <c r="Y161" s="25">
        <f t="shared" si="31"/>
        <v>49.00559046617084</v>
      </c>
      <c r="Z161" s="25">
        <f t="shared" si="32"/>
        <v>1.786838045695871</v>
      </c>
      <c r="AA161" s="25">
        <f t="shared" si="33"/>
        <v>2.906005798952566</v>
      </c>
      <c r="AB161" s="25">
        <f t="shared" si="34"/>
        <v>2.906005798952566</v>
      </c>
      <c r="AC161" s="25">
        <v>94.23</v>
      </c>
      <c r="AD161" s="25">
        <v>95.14</v>
      </c>
      <c r="AE161" s="25">
        <v>95.93</v>
      </c>
      <c r="AF161" s="25">
        <v>88.94</v>
      </c>
      <c r="AG161" s="25">
        <v>71.26</v>
      </c>
      <c r="AH161" s="25">
        <v>71.26</v>
      </c>
    </row>
    <row r="162" spans="1:34" ht="13.5">
      <c r="A162" s="35" t="s">
        <v>63</v>
      </c>
      <c r="B162" s="35">
        <v>1018052</v>
      </c>
      <c r="C162" s="35"/>
      <c r="D162" s="35">
        <v>2</v>
      </c>
      <c r="E162" s="34" t="s">
        <v>208</v>
      </c>
      <c r="F162" s="25">
        <v>14707419.48</v>
      </c>
      <c r="G162" s="25">
        <v>12926571.09</v>
      </c>
      <c r="H162" s="25">
        <v>6504957.52</v>
      </c>
      <c r="I162" s="25">
        <v>280000</v>
      </c>
      <c r="J162" s="25">
        <v>1780848.39</v>
      </c>
      <c r="K162" s="25">
        <v>1752022.49</v>
      </c>
      <c r="L162" s="25">
        <v>13398774.63</v>
      </c>
      <c r="M162" s="25">
        <v>11767985.11</v>
      </c>
      <c r="N162" s="25">
        <v>6135226.94</v>
      </c>
      <c r="O162" s="25">
        <v>231284.5</v>
      </c>
      <c r="P162" s="25">
        <v>1630789.52</v>
      </c>
      <c r="Q162" s="25">
        <v>1601963.62</v>
      </c>
      <c r="R162" s="25">
        <f t="shared" si="24"/>
        <v>91.10214506508385</v>
      </c>
      <c r="S162" s="25">
        <f t="shared" si="25"/>
        <v>91.03717473153972</v>
      </c>
      <c r="T162" s="25">
        <f t="shared" si="26"/>
        <v>94.31617225995352</v>
      </c>
      <c r="U162" s="25">
        <f t="shared" si="27"/>
        <v>82.60160714285715</v>
      </c>
      <c r="V162" s="25">
        <f t="shared" si="28"/>
        <v>91.57374255761323</v>
      </c>
      <c r="W162" s="25">
        <f t="shared" si="29"/>
        <v>91.43510595003835</v>
      </c>
      <c r="X162" s="25">
        <f t="shared" si="30"/>
        <v>87.82881595494078</v>
      </c>
      <c r="Y162" s="25">
        <f t="shared" si="31"/>
        <v>45.78946291299774</v>
      </c>
      <c r="Z162" s="25">
        <f t="shared" si="32"/>
        <v>1.7261615810907924</v>
      </c>
      <c r="AA162" s="25">
        <f t="shared" si="33"/>
        <v>12.171184045059201</v>
      </c>
      <c r="AB162" s="25">
        <f t="shared" si="34"/>
        <v>11.956045714905796</v>
      </c>
      <c r="AC162" s="25">
        <v>87.13</v>
      </c>
      <c r="AD162" s="25">
        <v>102.39</v>
      </c>
      <c r="AE162" s="25">
        <v>103.07</v>
      </c>
      <c r="AF162" s="25">
        <v>89.55</v>
      </c>
      <c r="AG162" s="25">
        <v>41.98</v>
      </c>
      <c r="AH162" s="25">
        <v>41.24</v>
      </c>
    </row>
    <row r="163" spans="1:34" ht="13.5">
      <c r="A163" s="35" t="s">
        <v>63</v>
      </c>
      <c r="B163" s="35">
        <v>1018062</v>
      </c>
      <c r="C163" s="35"/>
      <c r="D163" s="35">
        <v>2</v>
      </c>
      <c r="E163" s="34" t="s">
        <v>209</v>
      </c>
      <c r="F163" s="25">
        <v>17475096.19</v>
      </c>
      <c r="G163" s="25">
        <v>15020059.19</v>
      </c>
      <c r="H163" s="25">
        <v>7863545.85</v>
      </c>
      <c r="I163" s="25">
        <v>82000</v>
      </c>
      <c r="J163" s="25">
        <v>2455037</v>
      </c>
      <c r="K163" s="25">
        <v>2453937</v>
      </c>
      <c r="L163" s="25">
        <v>14489110.15</v>
      </c>
      <c r="M163" s="25">
        <v>13236304.85</v>
      </c>
      <c r="N163" s="25">
        <v>7572953.73</v>
      </c>
      <c r="O163" s="25">
        <v>57698.93</v>
      </c>
      <c r="P163" s="25">
        <v>1252805.3</v>
      </c>
      <c r="Q163" s="25">
        <v>1252805.3</v>
      </c>
      <c r="R163" s="25">
        <f t="shared" si="24"/>
        <v>82.91290641530941</v>
      </c>
      <c r="S163" s="25">
        <f t="shared" si="25"/>
        <v>88.12418568105524</v>
      </c>
      <c r="T163" s="25">
        <f t="shared" si="26"/>
        <v>96.30456634267607</v>
      </c>
      <c r="U163" s="25">
        <f t="shared" si="27"/>
        <v>70.3645487804878</v>
      </c>
      <c r="V163" s="25">
        <f t="shared" si="28"/>
        <v>51.02999669658747</v>
      </c>
      <c r="W163" s="25">
        <f t="shared" si="29"/>
        <v>51.05287136548331</v>
      </c>
      <c r="X163" s="25">
        <f t="shared" si="30"/>
        <v>91.35346969530768</v>
      </c>
      <c r="Y163" s="25">
        <f t="shared" si="31"/>
        <v>52.266520521965944</v>
      </c>
      <c r="Z163" s="25">
        <f t="shared" si="32"/>
        <v>0.3982227300549579</v>
      </c>
      <c r="AA163" s="25">
        <f t="shared" si="33"/>
        <v>8.646530304692314</v>
      </c>
      <c r="AB163" s="25">
        <f t="shared" si="34"/>
        <v>8.646530304692314</v>
      </c>
      <c r="AC163" s="25">
        <v>98.98</v>
      </c>
      <c r="AD163" s="25">
        <v>109</v>
      </c>
      <c r="AE163" s="25">
        <v>111.84</v>
      </c>
      <c r="AF163" s="25">
        <v>60.81</v>
      </c>
      <c r="AG163" s="25">
        <v>50.23</v>
      </c>
      <c r="AH163" s="25">
        <v>50.23</v>
      </c>
    </row>
    <row r="164" spans="1:34" ht="13.5">
      <c r="A164" s="35" t="s">
        <v>63</v>
      </c>
      <c r="B164" s="35">
        <v>1018073</v>
      </c>
      <c r="C164" s="35"/>
      <c r="D164" s="35">
        <v>3</v>
      </c>
      <c r="E164" s="34" t="s">
        <v>210</v>
      </c>
      <c r="F164" s="25">
        <v>50219009.8</v>
      </c>
      <c r="G164" s="25">
        <v>42491247.57</v>
      </c>
      <c r="H164" s="25">
        <v>20541160.44</v>
      </c>
      <c r="I164" s="25">
        <v>509500</v>
      </c>
      <c r="J164" s="25">
        <v>7727762.23</v>
      </c>
      <c r="K164" s="25">
        <v>7727762.23</v>
      </c>
      <c r="L164" s="25">
        <v>45999649.77</v>
      </c>
      <c r="M164" s="25">
        <v>39748016.19</v>
      </c>
      <c r="N164" s="25">
        <v>20036891.45</v>
      </c>
      <c r="O164" s="25">
        <v>382715.35</v>
      </c>
      <c r="P164" s="25">
        <v>6251633.58</v>
      </c>
      <c r="Q164" s="25">
        <v>6251633.58</v>
      </c>
      <c r="R164" s="25">
        <f t="shared" si="24"/>
        <v>91.59808198766994</v>
      </c>
      <c r="S164" s="25">
        <f t="shared" si="25"/>
        <v>93.5440083855368</v>
      </c>
      <c r="T164" s="25">
        <f t="shared" si="26"/>
        <v>97.54508032069097</v>
      </c>
      <c r="U164" s="25">
        <f t="shared" si="27"/>
        <v>75.11586849852796</v>
      </c>
      <c r="V164" s="25">
        <f t="shared" si="28"/>
        <v>80.89836868596305</v>
      </c>
      <c r="W164" s="25">
        <f t="shared" si="29"/>
        <v>80.89836868596305</v>
      </c>
      <c r="X164" s="25">
        <f t="shared" si="30"/>
        <v>86.40938874261346</v>
      </c>
      <c r="Y164" s="25">
        <f t="shared" si="31"/>
        <v>43.55879131729311</v>
      </c>
      <c r="Z164" s="25">
        <f t="shared" si="32"/>
        <v>0.8319962258703952</v>
      </c>
      <c r="AA164" s="25">
        <f t="shared" si="33"/>
        <v>13.590611257386536</v>
      </c>
      <c r="AB164" s="25">
        <f t="shared" si="34"/>
        <v>13.590611257386536</v>
      </c>
      <c r="AC164" s="25">
        <v>95.47</v>
      </c>
      <c r="AD164" s="25">
        <v>104.87</v>
      </c>
      <c r="AE164" s="25">
        <v>103.47</v>
      </c>
      <c r="AF164" s="25">
        <v>92.97</v>
      </c>
      <c r="AG164" s="25">
        <v>60.82</v>
      </c>
      <c r="AH164" s="25">
        <v>60.97</v>
      </c>
    </row>
    <row r="165" spans="1:34" ht="13.5">
      <c r="A165" s="35" t="s">
        <v>63</v>
      </c>
      <c r="B165" s="35">
        <v>1019011</v>
      </c>
      <c r="C165" s="35"/>
      <c r="D165" s="35">
        <v>1</v>
      </c>
      <c r="E165" s="34" t="s">
        <v>211</v>
      </c>
      <c r="F165" s="25">
        <v>115477156.37</v>
      </c>
      <c r="G165" s="25">
        <v>105339611.37</v>
      </c>
      <c r="H165" s="25">
        <v>51077215.76</v>
      </c>
      <c r="I165" s="25">
        <v>1184938</v>
      </c>
      <c r="J165" s="25">
        <v>10137545</v>
      </c>
      <c r="K165" s="25">
        <v>10087545</v>
      </c>
      <c r="L165" s="25">
        <v>108799065.82</v>
      </c>
      <c r="M165" s="25">
        <v>100078289.58</v>
      </c>
      <c r="N165" s="25">
        <v>50411233.88</v>
      </c>
      <c r="O165" s="25">
        <v>1063734.92</v>
      </c>
      <c r="P165" s="25">
        <v>8720776.24</v>
      </c>
      <c r="Q165" s="25">
        <v>8670776.24</v>
      </c>
      <c r="R165" s="25">
        <f t="shared" si="24"/>
        <v>94.21695964818984</v>
      </c>
      <c r="S165" s="25">
        <f t="shared" si="25"/>
        <v>95.00537193789344</v>
      </c>
      <c r="T165" s="25">
        <f t="shared" si="26"/>
        <v>98.69612728475786</v>
      </c>
      <c r="U165" s="25">
        <f t="shared" si="27"/>
        <v>89.77135681360544</v>
      </c>
      <c r="V165" s="25">
        <f t="shared" si="28"/>
        <v>86.02453789354327</v>
      </c>
      <c r="W165" s="25">
        <f t="shared" si="29"/>
        <v>85.95526701491791</v>
      </c>
      <c r="X165" s="25">
        <f t="shared" si="30"/>
        <v>91.98451183907417</v>
      </c>
      <c r="Y165" s="25">
        <f t="shared" si="31"/>
        <v>46.334252504889754</v>
      </c>
      <c r="Z165" s="25">
        <f t="shared" si="32"/>
        <v>0.9777059315563157</v>
      </c>
      <c r="AA165" s="25">
        <f t="shared" si="33"/>
        <v>8.015488160925829</v>
      </c>
      <c r="AB165" s="25">
        <f t="shared" si="34"/>
        <v>7.969531883982494</v>
      </c>
      <c r="AC165" s="25">
        <v>90.34</v>
      </c>
      <c r="AD165" s="25">
        <v>105.68</v>
      </c>
      <c r="AE165" s="25">
        <v>104.13</v>
      </c>
      <c r="AF165" s="25">
        <v>114.03</v>
      </c>
      <c r="AG165" s="25">
        <v>33.9</v>
      </c>
      <c r="AH165" s="25">
        <v>33.87</v>
      </c>
    </row>
    <row r="166" spans="1:34" ht="13.5">
      <c r="A166" s="35" t="s">
        <v>63</v>
      </c>
      <c r="B166" s="35">
        <v>1019023</v>
      </c>
      <c r="C166" s="35"/>
      <c r="D166" s="35">
        <v>3</v>
      </c>
      <c r="E166" s="34" t="s">
        <v>212</v>
      </c>
      <c r="F166" s="25">
        <v>23292747.01</v>
      </c>
      <c r="G166" s="25">
        <v>20344492.58</v>
      </c>
      <c r="H166" s="25">
        <v>9165938.38</v>
      </c>
      <c r="I166" s="25">
        <v>154000</v>
      </c>
      <c r="J166" s="25">
        <v>2948254.43</v>
      </c>
      <c r="K166" s="25">
        <v>2948254.43</v>
      </c>
      <c r="L166" s="25">
        <v>22208296.53</v>
      </c>
      <c r="M166" s="25">
        <v>19350487</v>
      </c>
      <c r="N166" s="25">
        <v>8845897.44</v>
      </c>
      <c r="O166" s="25">
        <v>132346.89</v>
      </c>
      <c r="P166" s="25">
        <v>2857809.53</v>
      </c>
      <c r="Q166" s="25">
        <v>2857809.53</v>
      </c>
      <c r="R166" s="25">
        <f t="shared" si="24"/>
        <v>95.34425682151434</v>
      </c>
      <c r="S166" s="25">
        <f t="shared" si="25"/>
        <v>95.11412940828433</v>
      </c>
      <c r="T166" s="25">
        <f t="shared" si="26"/>
        <v>96.50836688256243</v>
      </c>
      <c r="U166" s="25">
        <f t="shared" si="27"/>
        <v>85.93953896103898</v>
      </c>
      <c r="V166" s="25">
        <f t="shared" si="28"/>
        <v>96.93225594508814</v>
      </c>
      <c r="W166" s="25">
        <f t="shared" si="29"/>
        <v>96.93225594508814</v>
      </c>
      <c r="X166" s="25">
        <f t="shared" si="30"/>
        <v>87.13179317405304</v>
      </c>
      <c r="Y166" s="25">
        <f t="shared" si="31"/>
        <v>39.83149913389597</v>
      </c>
      <c r="Z166" s="25">
        <f t="shared" si="32"/>
        <v>0.595934450988709</v>
      </c>
      <c r="AA166" s="25">
        <f t="shared" si="33"/>
        <v>12.86820682594695</v>
      </c>
      <c r="AB166" s="25">
        <f t="shared" si="34"/>
        <v>12.86820682594695</v>
      </c>
      <c r="AC166" s="25">
        <v>98.29</v>
      </c>
      <c r="AD166" s="25">
        <v>99.86</v>
      </c>
      <c r="AE166" s="25">
        <v>105.15</v>
      </c>
      <c r="AF166" s="25">
        <v>83.09</v>
      </c>
      <c r="AG166" s="25">
        <v>88.86</v>
      </c>
      <c r="AH166" s="25">
        <v>88.86</v>
      </c>
    </row>
    <row r="167" spans="1:34" ht="13.5">
      <c r="A167" s="35" t="s">
        <v>63</v>
      </c>
      <c r="B167" s="35">
        <v>1019032</v>
      </c>
      <c r="C167" s="35"/>
      <c r="D167" s="35">
        <v>2</v>
      </c>
      <c r="E167" s="34" t="s">
        <v>213</v>
      </c>
      <c r="F167" s="25">
        <v>15512652.59</v>
      </c>
      <c r="G167" s="25">
        <v>12853233.17</v>
      </c>
      <c r="H167" s="25">
        <v>5785204.31</v>
      </c>
      <c r="I167" s="25">
        <v>100000</v>
      </c>
      <c r="J167" s="25">
        <v>2659419.42</v>
      </c>
      <c r="K167" s="25">
        <v>2659419.42</v>
      </c>
      <c r="L167" s="25">
        <v>14548040.53</v>
      </c>
      <c r="M167" s="25">
        <v>12294114.08</v>
      </c>
      <c r="N167" s="25">
        <v>5676224.44</v>
      </c>
      <c r="O167" s="25">
        <v>60517.31</v>
      </c>
      <c r="P167" s="25">
        <v>2253926.45</v>
      </c>
      <c r="Q167" s="25">
        <v>2253926.45</v>
      </c>
      <c r="R167" s="25">
        <f t="shared" si="24"/>
        <v>93.78177230229585</v>
      </c>
      <c r="S167" s="25">
        <f t="shared" si="25"/>
        <v>95.64997318102803</v>
      </c>
      <c r="T167" s="25">
        <f t="shared" si="26"/>
        <v>98.1162312658237</v>
      </c>
      <c r="U167" s="25">
        <f t="shared" si="27"/>
        <v>60.51731</v>
      </c>
      <c r="V167" s="25">
        <f t="shared" si="28"/>
        <v>84.75257543242277</v>
      </c>
      <c r="W167" s="25">
        <f t="shared" si="29"/>
        <v>84.75257543242277</v>
      </c>
      <c r="X167" s="25">
        <f t="shared" si="30"/>
        <v>84.50701009973059</v>
      </c>
      <c r="Y167" s="25">
        <f t="shared" si="31"/>
        <v>39.01710631266712</v>
      </c>
      <c r="Z167" s="25">
        <f t="shared" si="32"/>
        <v>0.4159825501943388</v>
      </c>
      <c r="AA167" s="25">
        <f t="shared" si="33"/>
        <v>15.49298990026941</v>
      </c>
      <c r="AB167" s="25">
        <f t="shared" si="34"/>
        <v>15.49298990026941</v>
      </c>
      <c r="AC167" s="25">
        <v>91.96</v>
      </c>
      <c r="AD167" s="25">
        <v>98.42</v>
      </c>
      <c r="AE167" s="25">
        <v>100.01</v>
      </c>
      <c r="AF167" s="25">
        <v>94.19</v>
      </c>
      <c r="AG167" s="25">
        <v>67.69</v>
      </c>
      <c r="AH167" s="25">
        <v>67.69</v>
      </c>
    </row>
    <row r="168" spans="1:34" ht="13.5">
      <c r="A168" s="35" t="s">
        <v>63</v>
      </c>
      <c r="B168" s="35">
        <v>1019042</v>
      </c>
      <c r="C168" s="35"/>
      <c r="D168" s="35">
        <v>2</v>
      </c>
      <c r="E168" s="34" t="s">
        <v>211</v>
      </c>
      <c r="F168" s="25">
        <v>34804515.48</v>
      </c>
      <c r="G168" s="25">
        <v>31400906.23</v>
      </c>
      <c r="H168" s="25">
        <v>15874873.04</v>
      </c>
      <c r="I168" s="25">
        <v>197368</v>
      </c>
      <c r="J168" s="25">
        <v>3403609.25</v>
      </c>
      <c r="K168" s="25">
        <v>3403609.25</v>
      </c>
      <c r="L168" s="25">
        <v>32124166.4</v>
      </c>
      <c r="M168" s="25">
        <v>29106019.54</v>
      </c>
      <c r="N168" s="25">
        <v>15248248.76</v>
      </c>
      <c r="O168" s="25">
        <v>183212.23</v>
      </c>
      <c r="P168" s="25">
        <v>3018146.86</v>
      </c>
      <c r="Q168" s="25">
        <v>3018146.86</v>
      </c>
      <c r="R168" s="25">
        <f t="shared" si="24"/>
        <v>92.29884673573396</v>
      </c>
      <c r="S168" s="25">
        <f t="shared" si="25"/>
        <v>92.69165458732049</v>
      </c>
      <c r="T168" s="25">
        <f t="shared" si="26"/>
        <v>96.05272887272174</v>
      </c>
      <c r="U168" s="25">
        <f t="shared" si="27"/>
        <v>92.82772789915286</v>
      </c>
      <c r="V168" s="25">
        <f t="shared" si="28"/>
        <v>88.67489298308845</v>
      </c>
      <c r="W168" s="25">
        <f t="shared" si="29"/>
        <v>88.67489298308845</v>
      </c>
      <c r="X168" s="25">
        <f t="shared" si="30"/>
        <v>90.60474652503356</v>
      </c>
      <c r="Y168" s="25">
        <f t="shared" si="31"/>
        <v>47.46659748344474</v>
      </c>
      <c r="Z168" s="25">
        <f t="shared" si="32"/>
        <v>0.5703252427431083</v>
      </c>
      <c r="AA168" s="25">
        <f t="shared" si="33"/>
        <v>9.395253474966434</v>
      </c>
      <c r="AB168" s="25">
        <f t="shared" si="34"/>
        <v>9.395253474966434</v>
      </c>
      <c r="AC168" s="25">
        <v>104.42</v>
      </c>
      <c r="AD168" s="25">
        <v>103.21</v>
      </c>
      <c r="AE168" s="25">
        <v>104.92</v>
      </c>
      <c r="AF168" s="25">
        <v>66.16</v>
      </c>
      <c r="AG168" s="25">
        <v>117.76</v>
      </c>
      <c r="AH168" s="25">
        <v>117.76</v>
      </c>
    </row>
    <row r="169" spans="1:34" ht="13.5">
      <c r="A169" s="35" t="s">
        <v>63</v>
      </c>
      <c r="B169" s="35">
        <v>1020011</v>
      </c>
      <c r="C169" s="35"/>
      <c r="D169" s="35">
        <v>1</v>
      </c>
      <c r="E169" s="34" t="s">
        <v>214</v>
      </c>
      <c r="F169" s="25">
        <v>38121763.44</v>
      </c>
      <c r="G169" s="25">
        <v>35933740.05</v>
      </c>
      <c r="H169" s="25">
        <v>16407785.78</v>
      </c>
      <c r="I169" s="25">
        <v>273760.22</v>
      </c>
      <c r="J169" s="25">
        <v>2188023.39</v>
      </c>
      <c r="K169" s="25">
        <v>2188023.39</v>
      </c>
      <c r="L169" s="25">
        <v>37083041.85</v>
      </c>
      <c r="M169" s="25">
        <v>34897487.79</v>
      </c>
      <c r="N169" s="25">
        <v>16100927.7</v>
      </c>
      <c r="O169" s="25">
        <v>192926.51</v>
      </c>
      <c r="P169" s="25">
        <v>2185554.06</v>
      </c>
      <c r="Q169" s="25">
        <v>2185554.06</v>
      </c>
      <c r="R169" s="25">
        <f t="shared" si="24"/>
        <v>97.27525304112743</v>
      </c>
      <c r="S169" s="25">
        <f t="shared" si="25"/>
        <v>97.11621373517451</v>
      </c>
      <c r="T169" s="25">
        <f t="shared" si="26"/>
        <v>98.12980200915324</v>
      </c>
      <c r="U169" s="25">
        <f t="shared" si="27"/>
        <v>70.47280645814796</v>
      </c>
      <c r="V169" s="25">
        <f t="shared" si="28"/>
        <v>99.88714334539175</v>
      </c>
      <c r="W169" s="25">
        <f t="shared" si="29"/>
        <v>99.88714334539175</v>
      </c>
      <c r="X169" s="25">
        <f t="shared" si="30"/>
        <v>94.1063247485454</v>
      </c>
      <c r="Y169" s="25">
        <f t="shared" si="31"/>
        <v>43.41857327974296</v>
      </c>
      <c r="Z169" s="25">
        <f t="shared" si="32"/>
        <v>0.5202553522453283</v>
      </c>
      <c r="AA169" s="25">
        <f t="shared" si="33"/>
        <v>5.893675251454594</v>
      </c>
      <c r="AB169" s="25">
        <f t="shared" si="34"/>
        <v>5.893675251454594</v>
      </c>
      <c r="AC169" s="25">
        <v>98.6</v>
      </c>
      <c r="AD169" s="25">
        <v>103.56</v>
      </c>
      <c r="AE169" s="25">
        <v>99.93</v>
      </c>
      <c r="AF169" s="25">
        <v>72.21</v>
      </c>
      <c r="AG169" s="25">
        <v>55.88</v>
      </c>
      <c r="AH169" s="25">
        <v>58.27</v>
      </c>
    </row>
    <row r="170" spans="1:34" ht="13.5">
      <c r="A170" s="35" t="s">
        <v>63</v>
      </c>
      <c r="B170" s="35">
        <v>1020021</v>
      </c>
      <c r="C170" s="35"/>
      <c r="D170" s="35">
        <v>1</v>
      </c>
      <c r="E170" s="34" t="s">
        <v>215</v>
      </c>
      <c r="F170" s="25">
        <v>57884400.81</v>
      </c>
      <c r="G170" s="25">
        <v>52749973.58</v>
      </c>
      <c r="H170" s="25">
        <v>26493365.9</v>
      </c>
      <c r="I170" s="25">
        <v>291000</v>
      </c>
      <c r="J170" s="25">
        <v>5134427.23</v>
      </c>
      <c r="K170" s="25">
        <v>5134427.23</v>
      </c>
      <c r="L170" s="25">
        <v>57111297.81</v>
      </c>
      <c r="M170" s="25">
        <v>52167466.44</v>
      </c>
      <c r="N170" s="25">
        <v>26458424.25</v>
      </c>
      <c r="O170" s="25">
        <v>278465.6</v>
      </c>
      <c r="P170" s="25">
        <v>4943831.37</v>
      </c>
      <c r="Q170" s="25">
        <v>4943831.37</v>
      </c>
      <c r="R170" s="25">
        <f t="shared" si="24"/>
        <v>98.66440182643052</v>
      </c>
      <c r="S170" s="25">
        <f t="shared" si="25"/>
        <v>98.89572050852958</v>
      </c>
      <c r="T170" s="25">
        <f t="shared" si="26"/>
        <v>99.86811169961611</v>
      </c>
      <c r="U170" s="25">
        <f t="shared" si="27"/>
        <v>95.69264604810995</v>
      </c>
      <c r="V170" s="25">
        <f t="shared" si="28"/>
        <v>96.28788467608683</v>
      </c>
      <c r="W170" s="25">
        <f t="shared" si="29"/>
        <v>96.28788467608683</v>
      </c>
      <c r="X170" s="25">
        <f t="shared" si="30"/>
        <v>91.34351422647174</v>
      </c>
      <c r="Y170" s="25">
        <f t="shared" si="31"/>
        <v>46.32782875644478</v>
      </c>
      <c r="Z170" s="25">
        <f t="shared" si="32"/>
        <v>0.48758408699870515</v>
      </c>
      <c r="AA170" s="25">
        <f t="shared" si="33"/>
        <v>8.656485773528248</v>
      </c>
      <c r="AB170" s="25">
        <f t="shared" si="34"/>
        <v>8.656485773528248</v>
      </c>
      <c r="AC170" s="25">
        <v>105.28</v>
      </c>
      <c r="AD170" s="25">
        <v>104.29</v>
      </c>
      <c r="AE170" s="25">
        <v>105.27</v>
      </c>
      <c r="AF170" s="25">
        <v>68.75</v>
      </c>
      <c r="AG170" s="25">
        <v>117.04</v>
      </c>
      <c r="AH170" s="25">
        <v>117.04</v>
      </c>
    </row>
    <row r="171" spans="1:34" ht="13.5">
      <c r="A171" s="35" t="s">
        <v>63</v>
      </c>
      <c r="B171" s="35">
        <v>1020031</v>
      </c>
      <c r="C171" s="35"/>
      <c r="D171" s="35">
        <v>1</v>
      </c>
      <c r="E171" s="34" t="s">
        <v>216</v>
      </c>
      <c r="F171" s="25">
        <v>158289019.7</v>
      </c>
      <c r="G171" s="25">
        <v>151616871.2</v>
      </c>
      <c r="H171" s="25">
        <v>63645703.8</v>
      </c>
      <c r="I171" s="25">
        <v>1278571.37</v>
      </c>
      <c r="J171" s="25">
        <v>6672148.5</v>
      </c>
      <c r="K171" s="25">
        <v>6672148.5</v>
      </c>
      <c r="L171" s="25">
        <v>153492624.31</v>
      </c>
      <c r="M171" s="25">
        <v>147119637.1</v>
      </c>
      <c r="N171" s="25">
        <v>63184135.69</v>
      </c>
      <c r="O171" s="25">
        <v>1194350.16</v>
      </c>
      <c r="P171" s="25">
        <v>6372987.21</v>
      </c>
      <c r="Q171" s="25">
        <v>6372987.21</v>
      </c>
      <c r="R171" s="25">
        <f t="shared" si="24"/>
        <v>96.96984958331889</v>
      </c>
      <c r="S171" s="25">
        <f t="shared" si="25"/>
        <v>97.03381684082663</v>
      </c>
      <c r="T171" s="25">
        <f t="shared" si="26"/>
        <v>99.27478512697348</v>
      </c>
      <c r="U171" s="25">
        <f t="shared" si="27"/>
        <v>93.41286595522624</v>
      </c>
      <c r="V171" s="25">
        <f t="shared" si="28"/>
        <v>95.51626751113228</v>
      </c>
      <c r="W171" s="25">
        <f t="shared" si="29"/>
        <v>95.51626751113228</v>
      </c>
      <c r="X171" s="25">
        <f t="shared" si="30"/>
        <v>95.84801729812837</v>
      </c>
      <c r="Y171" s="25">
        <f t="shared" si="31"/>
        <v>41.164281328847906</v>
      </c>
      <c r="Z171" s="25">
        <f t="shared" si="32"/>
        <v>0.7781156686642098</v>
      </c>
      <c r="AA171" s="25">
        <f t="shared" si="33"/>
        <v>4.151982701871624</v>
      </c>
      <c r="AB171" s="25">
        <f t="shared" si="34"/>
        <v>4.151982701871624</v>
      </c>
      <c r="AC171" s="25">
        <v>97.92</v>
      </c>
      <c r="AD171" s="25">
        <v>102.43</v>
      </c>
      <c r="AE171" s="25">
        <v>103.13</v>
      </c>
      <c r="AF171" s="25">
        <v>73.08</v>
      </c>
      <c r="AG171" s="25">
        <v>48.56</v>
      </c>
      <c r="AH171" s="25">
        <v>48.56</v>
      </c>
    </row>
    <row r="172" spans="1:34" ht="13.5">
      <c r="A172" s="35" t="s">
        <v>63</v>
      </c>
      <c r="B172" s="35">
        <v>1020043</v>
      </c>
      <c r="C172" s="35"/>
      <c r="D172" s="35">
        <v>3</v>
      </c>
      <c r="E172" s="34" t="s">
        <v>217</v>
      </c>
      <c r="F172" s="25">
        <v>101813378.4</v>
      </c>
      <c r="G172" s="25">
        <v>79958780.42</v>
      </c>
      <c r="H172" s="25">
        <v>36255737.46</v>
      </c>
      <c r="I172" s="25">
        <v>800000</v>
      </c>
      <c r="J172" s="25">
        <v>21854597.98</v>
      </c>
      <c r="K172" s="25">
        <v>21854597.98</v>
      </c>
      <c r="L172" s="25">
        <v>98931045.11</v>
      </c>
      <c r="M172" s="25">
        <v>77692809.93</v>
      </c>
      <c r="N172" s="25">
        <v>35276036.37</v>
      </c>
      <c r="O172" s="25">
        <v>799967.83</v>
      </c>
      <c r="P172" s="25">
        <v>21238235.18</v>
      </c>
      <c r="Q172" s="25">
        <v>21238235.18</v>
      </c>
      <c r="R172" s="25">
        <f t="shared" si="24"/>
        <v>97.16900339101211</v>
      </c>
      <c r="S172" s="25">
        <f t="shared" si="25"/>
        <v>97.16607672340984</v>
      </c>
      <c r="T172" s="25">
        <f t="shared" si="26"/>
        <v>97.29780399286904</v>
      </c>
      <c r="U172" s="25">
        <f t="shared" si="27"/>
        <v>99.99597874999999</v>
      </c>
      <c r="V172" s="25">
        <f t="shared" si="28"/>
        <v>97.17971110443642</v>
      </c>
      <c r="W172" s="25">
        <f t="shared" si="29"/>
        <v>97.17971110443642</v>
      </c>
      <c r="X172" s="25">
        <f t="shared" si="30"/>
        <v>78.53228462674633</v>
      </c>
      <c r="Y172" s="25">
        <f t="shared" si="31"/>
        <v>35.65719570714843</v>
      </c>
      <c r="Z172" s="25">
        <f t="shared" si="32"/>
        <v>0.8086115224099041</v>
      </c>
      <c r="AA172" s="25">
        <f t="shared" si="33"/>
        <v>21.467715373253675</v>
      </c>
      <c r="AB172" s="25">
        <f t="shared" si="34"/>
        <v>21.467715373253675</v>
      </c>
      <c r="AC172" s="25">
        <v>90.66</v>
      </c>
      <c r="AD172" s="25">
        <v>111.15</v>
      </c>
      <c r="AE172" s="25">
        <v>107.05</v>
      </c>
      <c r="AF172" s="25">
        <v>68.07</v>
      </c>
      <c r="AG172" s="25">
        <v>54.14</v>
      </c>
      <c r="AH172" s="25">
        <v>54.14</v>
      </c>
    </row>
    <row r="173" spans="1:34" ht="13.5">
      <c r="A173" s="35" t="s">
        <v>63</v>
      </c>
      <c r="B173" s="35">
        <v>1020052</v>
      </c>
      <c r="C173" s="35"/>
      <c r="D173" s="35">
        <v>2</v>
      </c>
      <c r="E173" s="34" t="s">
        <v>214</v>
      </c>
      <c r="F173" s="25">
        <v>16196139.01</v>
      </c>
      <c r="G173" s="25">
        <v>11957306.19</v>
      </c>
      <c r="H173" s="25">
        <v>5406907.66</v>
      </c>
      <c r="I173" s="25">
        <v>144967</v>
      </c>
      <c r="J173" s="25">
        <v>4238832.82</v>
      </c>
      <c r="K173" s="25">
        <v>4238832.82</v>
      </c>
      <c r="L173" s="25">
        <v>15906122.55</v>
      </c>
      <c r="M173" s="25">
        <v>11700868.74</v>
      </c>
      <c r="N173" s="25">
        <v>5376183.02</v>
      </c>
      <c r="O173" s="25">
        <v>121895.27</v>
      </c>
      <c r="P173" s="25">
        <v>4205253.81</v>
      </c>
      <c r="Q173" s="25">
        <v>4205253.81</v>
      </c>
      <c r="R173" s="25">
        <f t="shared" si="24"/>
        <v>98.20934816735684</v>
      </c>
      <c r="S173" s="25">
        <f t="shared" si="25"/>
        <v>97.85539112300678</v>
      </c>
      <c r="T173" s="25">
        <f t="shared" si="26"/>
        <v>99.43175208581239</v>
      </c>
      <c r="U173" s="25">
        <f t="shared" si="27"/>
        <v>84.08483999806853</v>
      </c>
      <c r="V173" s="25">
        <f t="shared" si="28"/>
        <v>99.20782414815783</v>
      </c>
      <c r="W173" s="25">
        <f t="shared" si="29"/>
        <v>99.20782414815783</v>
      </c>
      <c r="X173" s="25">
        <f t="shared" si="30"/>
        <v>73.56204318946354</v>
      </c>
      <c r="Y173" s="25">
        <f t="shared" si="31"/>
        <v>33.799456800991386</v>
      </c>
      <c r="Z173" s="25">
        <f t="shared" si="32"/>
        <v>0.7663418260284937</v>
      </c>
      <c r="AA173" s="25">
        <f t="shared" si="33"/>
        <v>26.437956810536452</v>
      </c>
      <c r="AB173" s="25">
        <f t="shared" si="34"/>
        <v>26.437956810536452</v>
      </c>
      <c r="AC173" s="25">
        <v>131.58</v>
      </c>
      <c r="AD173" s="25">
        <v>106.73</v>
      </c>
      <c r="AE173" s="25">
        <v>106.41</v>
      </c>
      <c r="AF173" s="25">
        <v>71.54</v>
      </c>
      <c r="AG173" s="25">
        <v>373.59</v>
      </c>
      <c r="AH173" s="25">
        <v>373.59</v>
      </c>
    </row>
    <row r="174" spans="1:34" ht="13.5">
      <c r="A174" s="35" t="s">
        <v>63</v>
      </c>
      <c r="B174" s="35">
        <v>1020062</v>
      </c>
      <c r="C174" s="35"/>
      <c r="D174" s="35">
        <v>2</v>
      </c>
      <c r="E174" s="34" t="s">
        <v>215</v>
      </c>
      <c r="F174" s="25">
        <v>23479340.79</v>
      </c>
      <c r="G174" s="25">
        <v>21500455.86</v>
      </c>
      <c r="H174" s="25">
        <v>10226393.46</v>
      </c>
      <c r="I174" s="25">
        <v>169927</v>
      </c>
      <c r="J174" s="25">
        <v>1978884.93</v>
      </c>
      <c r="K174" s="25">
        <v>1978884.93</v>
      </c>
      <c r="L174" s="25">
        <v>21872319.86</v>
      </c>
      <c r="M174" s="25">
        <v>20314468.39</v>
      </c>
      <c r="N174" s="25">
        <v>9914288.96</v>
      </c>
      <c r="O174" s="25">
        <v>109770.18</v>
      </c>
      <c r="P174" s="25">
        <v>1557851.47</v>
      </c>
      <c r="Q174" s="25">
        <v>1557851.47</v>
      </c>
      <c r="R174" s="25">
        <f t="shared" si="24"/>
        <v>93.15559604346116</v>
      </c>
      <c r="S174" s="25">
        <f t="shared" si="25"/>
        <v>94.4838961660974</v>
      </c>
      <c r="T174" s="25">
        <f t="shared" si="26"/>
        <v>96.94804917079732</v>
      </c>
      <c r="U174" s="25">
        <f t="shared" si="27"/>
        <v>64.59843344494989</v>
      </c>
      <c r="V174" s="25">
        <f t="shared" si="28"/>
        <v>78.72370173641173</v>
      </c>
      <c r="W174" s="25">
        <f t="shared" si="29"/>
        <v>78.72370173641173</v>
      </c>
      <c r="X174" s="25">
        <f t="shared" si="30"/>
        <v>92.87752062894347</v>
      </c>
      <c r="Y174" s="25">
        <f t="shared" si="31"/>
        <v>45.3280174369213</v>
      </c>
      <c r="Z174" s="25">
        <f t="shared" si="32"/>
        <v>0.5018680263575845</v>
      </c>
      <c r="AA174" s="25">
        <f t="shared" si="33"/>
        <v>7.122479371056528</v>
      </c>
      <c r="AB174" s="25">
        <f t="shared" si="34"/>
        <v>7.122479371056528</v>
      </c>
      <c r="AC174" s="25">
        <v>99.88</v>
      </c>
      <c r="AD174" s="25">
        <v>106.73</v>
      </c>
      <c r="AE174" s="25">
        <v>101.88</v>
      </c>
      <c r="AF174" s="25">
        <v>80.63</v>
      </c>
      <c r="AG174" s="25">
        <v>54.38</v>
      </c>
      <c r="AH174" s="25">
        <v>54.38</v>
      </c>
    </row>
    <row r="175" spans="1:34" ht="13.5">
      <c r="A175" s="35" t="s">
        <v>63</v>
      </c>
      <c r="B175" s="35">
        <v>1020072</v>
      </c>
      <c r="C175" s="35"/>
      <c r="D175" s="35">
        <v>2</v>
      </c>
      <c r="E175" s="34" t="s">
        <v>218</v>
      </c>
      <c r="F175" s="25">
        <v>19462788.43</v>
      </c>
      <c r="G175" s="25">
        <v>16524381.11</v>
      </c>
      <c r="H175" s="25">
        <v>7535429.2</v>
      </c>
      <c r="I175" s="25">
        <v>210094</v>
      </c>
      <c r="J175" s="25">
        <v>2938407.32</v>
      </c>
      <c r="K175" s="25">
        <v>2938407.32</v>
      </c>
      <c r="L175" s="25">
        <v>18905739.6</v>
      </c>
      <c r="M175" s="25">
        <v>16045165.71</v>
      </c>
      <c r="N175" s="25">
        <v>7386079.92</v>
      </c>
      <c r="O175" s="25">
        <v>204380.09</v>
      </c>
      <c r="P175" s="25">
        <v>2860573.89</v>
      </c>
      <c r="Q175" s="25">
        <v>2860573.89</v>
      </c>
      <c r="R175" s="25">
        <f t="shared" si="24"/>
        <v>97.13787758622829</v>
      </c>
      <c r="S175" s="25">
        <f t="shared" si="25"/>
        <v>97.09994948185991</v>
      </c>
      <c r="T175" s="25">
        <f t="shared" si="26"/>
        <v>98.01803883977837</v>
      </c>
      <c r="U175" s="25">
        <f t="shared" si="27"/>
        <v>97.28030786219502</v>
      </c>
      <c r="V175" s="25">
        <f t="shared" si="28"/>
        <v>97.35116947639514</v>
      </c>
      <c r="W175" s="25">
        <f t="shared" si="29"/>
        <v>97.35116947639514</v>
      </c>
      <c r="X175" s="25">
        <f t="shared" si="30"/>
        <v>84.86928334715877</v>
      </c>
      <c r="Y175" s="25">
        <f t="shared" si="31"/>
        <v>39.06792369022156</v>
      </c>
      <c r="Z175" s="25">
        <f t="shared" si="32"/>
        <v>1.081047842211896</v>
      </c>
      <c r="AA175" s="25">
        <f t="shared" si="33"/>
        <v>15.130716652841237</v>
      </c>
      <c r="AB175" s="25">
        <f t="shared" si="34"/>
        <v>15.130716652841237</v>
      </c>
      <c r="AC175" s="25">
        <v>117.01</v>
      </c>
      <c r="AD175" s="25">
        <v>110.79</v>
      </c>
      <c r="AE175" s="25">
        <v>106.6</v>
      </c>
      <c r="AF175" s="25">
        <v>75.55</v>
      </c>
      <c r="AG175" s="25">
        <v>170.81</v>
      </c>
      <c r="AH175" s="25">
        <v>170.81</v>
      </c>
    </row>
    <row r="176" spans="1:34" ht="13.5">
      <c r="A176" s="35" t="s">
        <v>63</v>
      </c>
      <c r="B176" s="35">
        <v>1020083</v>
      </c>
      <c r="C176" s="35"/>
      <c r="D176" s="35">
        <v>3</v>
      </c>
      <c r="E176" s="34" t="s">
        <v>219</v>
      </c>
      <c r="F176" s="25">
        <v>75589152.87</v>
      </c>
      <c r="G176" s="25">
        <v>49846621.33</v>
      </c>
      <c r="H176" s="25">
        <v>20337818.12</v>
      </c>
      <c r="I176" s="25">
        <v>320000</v>
      </c>
      <c r="J176" s="25">
        <v>25742531.54</v>
      </c>
      <c r="K176" s="25">
        <v>25742531.54</v>
      </c>
      <c r="L176" s="25">
        <v>69125597.38</v>
      </c>
      <c r="M176" s="25">
        <v>46769542.05</v>
      </c>
      <c r="N176" s="25">
        <v>19879548.37</v>
      </c>
      <c r="O176" s="25">
        <v>235283.54</v>
      </c>
      <c r="P176" s="25">
        <v>22356055.33</v>
      </c>
      <c r="Q176" s="25">
        <v>22356055.33</v>
      </c>
      <c r="R176" s="25">
        <f t="shared" si="24"/>
        <v>91.44909653754661</v>
      </c>
      <c r="S176" s="25">
        <f t="shared" si="25"/>
        <v>93.82690501803765</v>
      </c>
      <c r="T176" s="25">
        <f t="shared" si="26"/>
        <v>97.74671133699763</v>
      </c>
      <c r="U176" s="25">
        <f t="shared" si="27"/>
        <v>73.52610625</v>
      </c>
      <c r="V176" s="25">
        <f t="shared" si="28"/>
        <v>86.84482058519409</v>
      </c>
      <c r="W176" s="25">
        <f t="shared" si="29"/>
        <v>86.84482058519409</v>
      </c>
      <c r="X176" s="25">
        <f t="shared" si="30"/>
        <v>67.65878896191899</v>
      </c>
      <c r="Y176" s="25">
        <f t="shared" si="31"/>
        <v>28.758591785785743</v>
      </c>
      <c r="Z176" s="25">
        <f t="shared" si="32"/>
        <v>0.3403710765877218</v>
      </c>
      <c r="AA176" s="25">
        <f t="shared" si="33"/>
        <v>32.34121103808101</v>
      </c>
      <c r="AB176" s="25">
        <f t="shared" si="34"/>
        <v>32.34121103808101</v>
      </c>
      <c r="AC176" s="25">
        <v>118.37</v>
      </c>
      <c r="AD176" s="25">
        <v>105.02</v>
      </c>
      <c r="AE176" s="25">
        <v>103.34</v>
      </c>
      <c r="AF176" s="25">
        <v>67.04</v>
      </c>
      <c r="AG176" s="25">
        <v>161.26</v>
      </c>
      <c r="AH176" s="25">
        <v>161.26</v>
      </c>
    </row>
    <row r="177" spans="1:34" ht="13.5">
      <c r="A177" s="35" t="s">
        <v>63</v>
      </c>
      <c r="B177" s="35">
        <v>1020092</v>
      </c>
      <c r="C177" s="35"/>
      <c r="D177" s="35">
        <v>2</v>
      </c>
      <c r="E177" s="34" t="s">
        <v>216</v>
      </c>
      <c r="F177" s="25">
        <v>43586379.29</v>
      </c>
      <c r="G177" s="25">
        <v>35195943.29</v>
      </c>
      <c r="H177" s="25">
        <v>16267029.51</v>
      </c>
      <c r="I177" s="25">
        <v>256850</v>
      </c>
      <c r="J177" s="25">
        <v>8390436</v>
      </c>
      <c r="K177" s="25">
        <v>8390436</v>
      </c>
      <c r="L177" s="25">
        <v>41620754.29</v>
      </c>
      <c r="M177" s="25">
        <v>33994896.06</v>
      </c>
      <c r="N177" s="25">
        <v>16087195.94</v>
      </c>
      <c r="O177" s="25">
        <v>200194.36</v>
      </c>
      <c r="P177" s="25">
        <v>7625858.23</v>
      </c>
      <c r="Q177" s="25">
        <v>7625858.23</v>
      </c>
      <c r="R177" s="25">
        <f t="shared" si="24"/>
        <v>95.49027693509066</v>
      </c>
      <c r="S177" s="25">
        <f t="shared" si="25"/>
        <v>96.58754072847582</v>
      </c>
      <c r="T177" s="25">
        <f t="shared" si="26"/>
        <v>98.89449041763004</v>
      </c>
      <c r="U177" s="25">
        <f t="shared" si="27"/>
        <v>77.94212964765427</v>
      </c>
      <c r="V177" s="25">
        <f t="shared" si="28"/>
        <v>90.88750846797473</v>
      </c>
      <c r="W177" s="25">
        <f t="shared" si="29"/>
        <v>90.88750846797473</v>
      </c>
      <c r="X177" s="25">
        <f t="shared" si="30"/>
        <v>81.67775101607847</v>
      </c>
      <c r="Y177" s="25">
        <f t="shared" si="31"/>
        <v>38.65186062681518</v>
      </c>
      <c r="Z177" s="25">
        <f t="shared" si="32"/>
        <v>0.48099647258939665</v>
      </c>
      <c r="AA177" s="25">
        <f t="shared" si="33"/>
        <v>18.322248983921526</v>
      </c>
      <c r="AB177" s="25">
        <f t="shared" si="34"/>
        <v>18.322248983921526</v>
      </c>
      <c r="AC177" s="25">
        <v>109</v>
      </c>
      <c r="AD177" s="25">
        <v>103.58</v>
      </c>
      <c r="AE177" s="25">
        <v>104.53</v>
      </c>
      <c r="AF177" s="25">
        <v>58.06</v>
      </c>
      <c r="AG177" s="25">
        <v>142.15</v>
      </c>
      <c r="AH177" s="25">
        <v>142.15</v>
      </c>
    </row>
    <row r="178" spans="1:34" ht="13.5">
      <c r="A178" s="35" t="s">
        <v>63</v>
      </c>
      <c r="B178" s="35">
        <v>1021011</v>
      </c>
      <c r="C178" s="35"/>
      <c r="D178" s="35">
        <v>1</v>
      </c>
      <c r="E178" s="34" t="s">
        <v>220</v>
      </c>
      <c r="F178" s="25">
        <v>43520299.16</v>
      </c>
      <c r="G178" s="25">
        <v>33037456.16</v>
      </c>
      <c r="H178" s="25">
        <v>13844227.7</v>
      </c>
      <c r="I178" s="25">
        <v>480000</v>
      </c>
      <c r="J178" s="25">
        <v>10482843</v>
      </c>
      <c r="K178" s="25">
        <v>10182843</v>
      </c>
      <c r="L178" s="25">
        <v>39803316.09</v>
      </c>
      <c r="M178" s="25">
        <v>31703820.82</v>
      </c>
      <c r="N178" s="25">
        <v>13617801.27</v>
      </c>
      <c r="O178" s="25">
        <v>448191.95</v>
      </c>
      <c r="P178" s="25">
        <v>8099495.27</v>
      </c>
      <c r="Q178" s="25">
        <v>7799495.27</v>
      </c>
      <c r="R178" s="25">
        <f t="shared" si="24"/>
        <v>91.45919687653178</v>
      </c>
      <c r="S178" s="25">
        <f t="shared" si="25"/>
        <v>95.96326262669493</v>
      </c>
      <c r="T178" s="25">
        <f t="shared" si="26"/>
        <v>98.36447048613626</v>
      </c>
      <c r="U178" s="25">
        <f t="shared" si="27"/>
        <v>93.37332291666667</v>
      </c>
      <c r="V178" s="25">
        <f t="shared" si="28"/>
        <v>77.26430005676895</v>
      </c>
      <c r="W178" s="25">
        <f t="shared" si="29"/>
        <v>76.59447631668287</v>
      </c>
      <c r="X178" s="25">
        <f t="shared" si="30"/>
        <v>79.65120480995581</v>
      </c>
      <c r="Y178" s="25">
        <f t="shared" si="31"/>
        <v>34.21273051523783</v>
      </c>
      <c r="Z178" s="25">
        <f t="shared" si="32"/>
        <v>1.1260166087332648</v>
      </c>
      <c r="AA178" s="25">
        <f t="shared" si="33"/>
        <v>20.348795190044175</v>
      </c>
      <c r="AB178" s="25">
        <f t="shared" si="34"/>
        <v>19.59508914373973</v>
      </c>
      <c r="AC178" s="25">
        <v>106.52</v>
      </c>
      <c r="AD178" s="25">
        <v>101.34</v>
      </c>
      <c r="AE178" s="25">
        <v>106.01</v>
      </c>
      <c r="AF178" s="25">
        <v>79.52</v>
      </c>
      <c r="AG178" s="25">
        <v>133.18</v>
      </c>
      <c r="AH178" s="25">
        <v>134.9</v>
      </c>
    </row>
    <row r="179" spans="1:34" ht="13.5">
      <c r="A179" s="35" t="s">
        <v>63</v>
      </c>
      <c r="B179" s="35">
        <v>1021022</v>
      </c>
      <c r="C179" s="35"/>
      <c r="D179" s="35">
        <v>2</v>
      </c>
      <c r="E179" s="34" t="s">
        <v>220</v>
      </c>
      <c r="F179" s="25">
        <v>20454872.51</v>
      </c>
      <c r="G179" s="25">
        <v>14029533.28</v>
      </c>
      <c r="H179" s="25">
        <v>5666076.71</v>
      </c>
      <c r="I179" s="25">
        <v>48000</v>
      </c>
      <c r="J179" s="25">
        <v>6425339.23</v>
      </c>
      <c r="K179" s="25">
        <v>6425339.23</v>
      </c>
      <c r="L179" s="25">
        <v>18950230.83</v>
      </c>
      <c r="M179" s="25">
        <v>13053138.34</v>
      </c>
      <c r="N179" s="25">
        <v>5525648.21</v>
      </c>
      <c r="O179" s="25">
        <v>36270.36</v>
      </c>
      <c r="P179" s="25">
        <v>5897092.49</v>
      </c>
      <c r="Q179" s="25">
        <v>5897092.49</v>
      </c>
      <c r="R179" s="25">
        <f t="shared" si="24"/>
        <v>92.64409162528678</v>
      </c>
      <c r="S179" s="25">
        <f t="shared" si="25"/>
        <v>93.04043177692937</v>
      </c>
      <c r="T179" s="25">
        <f t="shared" si="26"/>
        <v>97.5215919729403</v>
      </c>
      <c r="U179" s="25">
        <f t="shared" si="27"/>
        <v>75.56325000000001</v>
      </c>
      <c r="V179" s="25">
        <f t="shared" si="28"/>
        <v>91.77869492814311</v>
      </c>
      <c r="W179" s="25">
        <f t="shared" si="29"/>
        <v>91.77869492814311</v>
      </c>
      <c r="X179" s="25">
        <f t="shared" si="30"/>
        <v>68.88115747558945</v>
      </c>
      <c r="Y179" s="25">
        <f t="shared" si="31"/>
        <v>29.158738273796537</v>
      </c>
      <c r="Z179" s="25">
        <f t="shared" si="32"/>
        <v>0.19139798520332854</v>
      </c>
      <c r="AA179" s="25">
        <f t="shared" si="33"/>
        <v>31.11884252441056</v>
      </c>
      <c r="AB179" s="25">
        <f t="shared" si="34"/>
        <v>31.11884252441056</v>
      </c>
      <c r="AC179" s="25">
        <v>114.17</v>
      </c>
      <c r="AD179" s="25">
        <v>94.34</v>
      </c>
      <c r="AE179" s="25">
        <v>107.63</v>
      </c>
      <c r="AF179" s="25">
        <v>66.58</v>
      </c>
      <c r="AG179" s="25">
        <v>213.45</v>
      </c>
      <c r="AH179" s="25">
        <v>213.45</v>
      </c>
    </row>
    <row r="180" spans="1:34" ht="13.5">
      <c r="A180" s="35" t="s">
        <v>63</v>
      </c>
      <c r="B180" s="35">
        <v>1021032</v>
      </c>
      <c r="C180" s="35"/>
      <c r="D180" s="35">
        <v>2</v>
      </c>
      <c r="E180" s="34" t="s">
        <v>221</v>
      </c>
      <c r="F180" s="25">
        <v>15492815.46</v>
      </c>
      <c r="G180" s="25">
        <v>13091696.69</v>
      </c>
      <c r="H180" s="25">
        <v>6071130.36</v>
      </c>
      <c r="I180" s="25">
        <v>140880</v>
      </c>
      <c r="J180" s="25">
        <v>2401118.77</v>
      </c>
      <c r="K180" s="25">
        <v>2401118.77</v>
      </c>
      <c r="L180" s="25">
        <v>15075066.61</v>
      </c>
      <c r="M180" s="25">
        <v>12933060.73</v>
      </c>
      <c r="N180" s="25">
        <v>6057787.01</v>
      </c>
      <c r="O180" s="25">
        <v>135426.35</v>
      </c>
      <c r="P180" s="25">
        <v>2142005.88</v>
      </c>
      <c r="Q180" s="25">
        <v>2142005.88</v>
      </c>
      <c r="R180" s="25">
        <f t="shared" si="24"/>
        <v>97.30359629546635</v>
      </c>
      <c r="S180" s="25">
        <f t="shared" si="25"/>
        <v>98.78827043005684</v>
      </c>
      <c r="T180" s="25">
        <f t="shared" si="26"/>
        <v>99.7802163813198</v>
      </c>
      <c r="U180" s="25">
        <f t="shared" si="27"/>
        <v>96.12886854060193</v>
      </c>
      <c r="V180" s="25">
        <f t="shared" si="28"/>
        <v>89.20866001143291</v>
      </c>
      <c r="W180" s="25">
        <f t="shared" si="29"/>
        <v>89.20866001143291</v>
      </c>
      <c r="X180" s="25">
        <f t="shared" si="30"/>
        <v>85.79106855435647</v>
      </c>
      <c r="Y180" s="25">
        <f t="shared" si="31"/>
        <v>40.18414755117291</v>
      </c>
      <c r="Z180" s="25">
        <f t="shared" si="32"/>
        <v>0.8983466110203808</v>
      </c>
      <c r="AA180" s="25">
        <f t="shared" si="33"/>
        <v>14.208931445643541</v>
      </c>
      <c r="AB180" s="25">
        <f t="shared" si="34"/>
        <v>14.208931445643541</v>
      </c>
      <c r="AC180" s="25">
        <v>90.9</v>
      </c>
      <c r="AD180" s="25">
        <v>93.42</v>
      </c>
      <c r="AE180" s="25">
        <v>103.19</v>
      </c>
      <c r="AF180" s="25">
        <v>89.35</v>
      </c>
      <c r="AG180" s="25">
        <v>78.2</v>
      </c>
      <c r="AH180" s="25">
        <v>78.2</v>
      </c>
    </row>
    <row r="181" spans="1:34" ht="13.5">
      <c r="A181" s="35" t="s">
        <v>63</v>
      </c>
      <c r="B181" s="35">
        <v>1021042</v>
      </c>
      <c r="C181" s="35"/>
      <c r="D181" s="35">
        <v>2</v>
      </c>
      <c r="E181" s="34" t="s">
        <v>222</v>
      </c>
      <c r="F181" s="25">
        <v>16430555.59</v>
      </c>
      <c r="G181" s="25">
        <v>11799358.4</v>
      </c>
      <c r="H181" s="25">
        <v>5066725.04</v>
      </c>
      <c r="I181" s="25">
        <v>102000</v>
      </c>
      <c r="J181" s="25">
        <v>4631197.19</v>
      </c>
      <c r="K181" s="25">
        <v>4631197.19</v>
      </c>
      <c r="L181" s="25">
        <v>15537643.37</v>
      </c>
      <c r="M181" s="25">
        <v>11128570.27</v>
      </c>
      <c r="N181" s="25">
        <v>4834903.41</v>
      </c>
      <c r="O181" s="25">
        <v>100563.7</v>
      </c>
      <c r="P181" s="25">
        <v>4409073.1</v>
      </c>
      <c r="Q181" s="25">
        <v>4409073.1</v>
      </c>
      <c r="R181" s="25">
        <f t="shared" si="24"/>
        <v>94.565538486456</v>
      </c>
      <c r="S181" s="25">
        <f t="shared" si="25"/>
        <v>94.31504572316406</v>
      </c>
      <c r="T181" s="25">
        <f t="shared" si="26"/>
        <v>95.42462580523218</v>
      </c>
      <c r="U181" s="25">
        <f t="shared" si="27"/>
        <v>98.59186274509804</v>
      </c>
      <c r="V181" s="25">
        <f t="shared" si="28"/>
        <v>95.20374363502322</v>
      </c>
      <c r="W181" s="25">
        <f t="shared" si="29"/>
        <v>95.20374363502322</v>
      </c>
      <c r="X181" s="25">
        <f t="shared" si="30"/>
        <v>71.62328292002753</v>
      </c>
      <c r="Y181" s="25">
        <f t="shared" si="31"/>
        <v>31.117353480613453</v>
      </c>
      <c r="Z181" s="25">
        <f t="shared" si="32"/>
        <v>0.647226208024364</v>
      </c>
      <c r="AA181" s="25">
        <f t="shared" si="33"/>
        <v>28.37671707997247</v>
      </c>
      <c r="AB181" s="25">
        <f t="shared" si="34"/>
        <v>28.37671707997247</v>
      </c>
      <c r="AC181" s="25">
        <v>106.15</v>
      </c>
      <c r="AD181" s="25">
        <v>94.23</v>
      </c>
      <c r="AE181" s="25">
        <v>101.69</v>
      </c>
      <c r="AF181" s="25">
        <v>112.33</v>
      </c>
      <c r="AG181" s="25">
        <v>155.9</v>
      </c>
      <c r="AH181" s="25">
        <v>155.9</v>
      </c>
    </row>
    <row r="182" spans="1:34" ht="13.5">
      <c r="A182" s="35" t="s">
        <v>63</v>
      </c>
      <c r="B182" s="35">
        <v>1021052</v>
      </c>
      <c r="C182" s="35"/>
      <c r="D182" s="35">
        <v>2</v>
      </c>
      <c r="E182" s="34" t="s">
        <v>223</v>
      </c>
      <c r="F182" s="25">
        <v>12354454.03</v>
      </c>
      <c r="G182" s="25">
        <v>11487917.92</v>
      </c>
      <c r="H182" s="25">
        <v>4931253.96</v>
      </c>
      <c r="I182" s="25">
        <v>50000</v>
      </c>
      <c r="J182" s="25">
        <v>866536.11</v>
      </c>
      <c r="K182" s="25">
        <v>866536.11</v>
      </c>
      <c r="L182" s="25">
        <v>11514940.8</v>
      </c>
      <c r="M182" s="25">
        <v>10831308.77</v>
      </c>
      <c r="N182" s="25">
        <v>4832997.25</v>
      </c>
      <c r="O182" s="25">
        <v>43358.76</v>
      </c>
      <c r="P182" s="25">
        <v>683632.03</v>
      </c>
      <c r="Q182" s="25">
        <v>683632.03</v>
      </c>
      <c r="R182" s="25">
        <f t="shared" si="24"/>
        <v>93.20477272438401</v>
      </c>
      <c r="S182" s="25">
        <f t="shared" si="25"/>
        <v>94.28435026631875</v>
      </c>
      <c r="T182" s="25">
        <f t="shared" si="26"/>
        <v>98.00747009184659</v>
      </c>
      <c r="U182" s="25">
        <f t="shared" si="27"/>
        <v>86.71752000000001</v>
      </c>
      <c r="V182" s="25">
        <f t="shared" si="28"/>
        <v>78.89250339492489</v>
      </c>
      <c r="W182" s="25">
        <f t="shared" si="29"/>
        <v>78.89250339492489</v>
      </c>
      <c r="X182" s="25">
        <f t="shared" si="30"/>
        <v>94.06308688968682</v>
      </c>
      <c r="Y182" s="25">
        <f t="shared" si="31"/>
        <v>41.97153362699007</v>
      </c>
      <c r="Z182" s="25">
        <f t="shared" si="32"/>
        <v>0.37654349034951184</v>
      </c>
      <c r="AA182" s="25">
        <f t="shared" si="33"/>
        <v>5.936913110313168</v>
      </c>
      <c r="AB182" s="25">
        <f t="shared" si="34"/>
        <v>5.936913110313168</v>
      </c>
      <c r="AC182" s="25">
        <v>87.81</v>
      </c>
      <c r="AD182" s="25">
        <v>94.7</v>
      </c>
      <c r="AE182" s="25">
        <v>100.38</v>
      </c>
      <c r="AF182" s="25">
        <v>56.95</v>
      </c>
      <c r="AG182" s="25">
        <v>40.77</v>
      </c>
      <c r="AH182" s="25">
        <v>40.77</v>
      </c>
    </row>
    <row r="183" spans="1:34" ht="13.5">
      <c r="A183" s="35" t="s">
        <v>224</v>
      </c>
      <c r="B183" s="35">
        <v>1061000</v>
      </c>
      <c r="C183" s="35"/>
      <c r="D183" s="35">
        <v>0</v>
      </c>
      <c r="E183" s="34" t="s">
        <v>225</v>
      </c>
      <c r="F183" s="25">
        <v>4255435576.55</v>
      </c>
      <c r="G183" s="25">
        <v>2946939881.55</v>
      </c>
      <c r="H183" s="25">
        <v>1134409777</v>
      </c>
      <c r="I183" s="25">
        <v>68589046</v>
      </c>
      <c r="J183" s="25">
        <v>1308495695</v>
      </c>
      <c r="K183" s="25">
        <v>1273304062</v>
      </c>
      <c r="L183" s="49">
        <v>3997451848.33</v>
      </c>
      <c r="M183" s="49">
        <v>2893059593.95</v>
      </c>
      <c r="N183" s="49">
        <v>1128150527.15</v>
      </c>
      <c r="O183" s="49">
        <v>66706646.35</v>
      </c>
      <c r="P183" s="49">
        <v>1104392254.38</v>
      </c>
      <c r="Q183" s="49">
        <v>1071742722.38</v>
      </c>
      <c r="R183" s="25">
        <f t="shared" si="24"/>
        <v>93.9375482584757</v>
      </c>
      <c r="S183" s="25">
        <f t="shared" si="25"/>
        <v>98.17165297679364</v>
      </c>
      <c r="T183" s="25">
        <f t="shared" si="26"/>
        <v>99.44823731451321</v>
      </c>
      <c r="U183" s="25">
        <f t="shared" si="27"/>
        <v>97.25553895296926</v>
      </c>
      <c r="V183" s="25">
        <f t="shared" si="28"/>
        <v>84.40167274528176</v>
      </c>
      <c r="W183" s="25">
        <f t="shared" si="29"/>
        <v>84.17021152799872</v>
      </c>
      <c r="X183" s="25">
        <f t="shared" si="30"/>
        <v>72.3725939352746</v>
      </c>
      <c r="Y183" s="25">
        <f t="shared" si="31"/>
        <v>28.22174149818223</v>
      </c>
      <c r="Z183" s="25">
        <f t="shared" si="32"/>
        <v>1.6687292025260487</v>
      </c>
      <c r="AA183" s="25">
        <f t="shared" si="33"/>
        <v>27.627406064725403</v>
      </c>
      <c r="AB183" s="25">
        <f t="shared" si="34"/>
        <v>26.810647458523807</v>
      </c>
      <c r="AC183" s="25">
        <v>104.15</v>
      </c>
      <c r="AD183" s="25">
        <v>102.67</v>
      </c>
      <c r="AE183" s="25">
        <v>101.39</v>
      </c>
      <c r="AF183" s="25">
        <v>93.94</v>
      </c>
      <c r="AG183" s="25">
        <v>108.22</v>
      </c>
      <c r="AH183" s="25">
        <v>114.46</v>
      </c>
    </row>
    <row r="184" spans="1:34" ht="13.5">
      <c r="A184" s="35" t="s">
        <v>224</v>
      </c>
      <c r="B184" s="35">
        <v>1062000</v>
      </c>
      <c r="C184" s="35"/>
      <c r="D184" s="35">
        <v>0</v>
      </c>
      <c r="E184" s="34" t="s">
        <v>226</v>
      </c>
      <c r="F184" s="25">
        <v>391271862.35</v>
      </c>
      <c r="G184" s="25">
        <v>315752182.39</v>
      </c>
      <c r="H184" s="25">
        <v>153119403.75</v>
      </c>
      <c r="I184" s="25">
        <v>1742000</v>
      </c>
      <c r="J184" s="25">
        <v>75519679.96</v>
      </c>
      <c r="K184" s="25">
        <v>75220239.96</v>
      </c>
      <c r="L184" s="25">
        <v>380608181.03</v>
      </c>
      <c r="M184" s="25">
        <v>308584294.11</v>
      </c>
      <c r="N184" s="25">
        <v>151986123.96</v>
      </c>
      <c r="O184" s="25">
        <v>1683649.65</v>
      </c>
      <c r="P184" s="25">
        <v>72023886.92</v>
      </c>
      <c r="Q184" s="25">
        <v>71724446.92</v>
      </c>
      <c r="R184" s="25">
        <f t="shared" si="24"/>
        <v>97.27461073843813</v>
      </c>
      <c r="S184" s="25">
        <f t="shared" si="25"/>
        <v>97.72990063734647</v>
      </c>
      <c r="T184" s="25">
        <f t="shared" si="26"/>
        <v>99.25987186323538</v>
      </c>
      <c r="U184" s="25">
        <f t="shared" si="27"/>
        <v>96.65038174512055</v>
      </c>
      <c r="V184" s="25">
        <f t="shared" si="28"/>
        <v>95.37101714168865</v>
      </c>
      <c r="W184" s="25">
        <f t="shared" si="29"/>
        <v>95.35258988556942</v>
      </c>
      <c r="X184" s="25">
        <f t="shared" si="30"/>
        <v>81.07663195123939</v>
      </c>
      <c r="Y184" s="25">
        <f t="shared" si="31"/>
        <v>39.93243748694416</v>
      </c>
      <c r="Z184" s="25">
        <f t="shared" si="32"/>
        <v>0.4423577142886723</v>
      </c>
      <c r="AA184" s="25">
        <f t="shared" si="33"/>
        <v>18.923368048760622</v>
      </c>
      <c r="AB184" s="25">
        <f t="shared" si="34"/>
        <v>18.84469396477492</v>
      </c>
      <c r="AC184" s="25">
        <v>99.34</v>
      </c>
      <c r="AD184" s="25">
        <v>104.18</v>
      </c>
      <c r="AE184" s="25">
        <v>103.43</v>
      </c>
      <c r="AF184" s="25">
        <v>56.25</v>
      </c>
      <c r="AG184" s="25">
        <v>82.84</v>
      </c>
      <c r="AH184" s="25">
        <v>82.78</v>
      </c>
    </row>
    <row r="185" spans="1:34" ht="13.5">
      <c r="A185" s="35" t="s">
        <v>224</v>
      </c>
      <c r="B185" s="35">
        <v>1063000</v>
      </c>
      <c r="C185" s="35"/>
      <c r="D185" s="35">
        <v>0</v>
      </c>
      <c r="E185" s="34" t="s">
        <v>227</v>
      </c>
      <c r="F185" s="25">
        <v>227517650.76</v>
      </c>
      <c r="G185" s="25">
        <v>181487741</v>
      </c>
      <c r="H185" s="25">
        <v>94084784.76</v>
      </c>
      <c r="I185" s="25">
        <v>2000000</v>
      </c>
      <c r="J185" s="25">
        <v>46029909.76</v>
      </c>
      <c r="K185" s="25">
        <v>42141909.76</v>
      </c>
      <c r="L185" s="25">
        <v>221814319.56</v>
      </c>
      <c r="M185" s="25">
        <v>176871254.23</v>
      </c>
      <c r="N185" s="25">
        <v>93774131.7</v>
      </c>
      <c r="O185" s="25">
        <v>1770737.8</v>
      </c>
      <c r="P185" s="25">
        <v>44943065.33</v>
      </c>
      <c r="Q185" s="25">
        <v>41055065.33</v>
      </c>
      <c r="R185" s="25">
        <f t="shared" si="24"/>
        <v>97.49323571997664</v>
      </c>
      <c r="S185" s="25">
        <f t="shared" si="25"/>
        <v>97.45630931072088</v>
      </c>
      <c r="T185" s="25">
        <f t="shared" si="26"/>
        <v>99.6698158360117</v>
      </c>
      <c r="U185" s="25">
        <f t="shared" si="27"/>
        <v>88.53689</v>
      </c>
      <c r="V185" s="25">
        <f t="shared" si="28"/>
        <v>97.6388299788837</v>
      </c>
      <c r="W185" s="25">
        <f t="shared" si="29"/>
        <v>97.42098913839068</v>
      </c>
      <c r="X185" s="25">
        <f t="shared" si="30"/>
        <v>79.73842923254418</v>
      </c>
      <c r="Y185" s="25">
        <f t="shared" si="31"/>
        <v>42.27595940875874</v>
      </c>
      <c r="Z185" s="25">
        <f t="shared" si="32"/>
        <v>0.798297334235458</v>
      </c>
      <c r="AA185" s="25">
        <f t="shared" si="33"/>
        <v>20.26157076745582</v>
      </c>
      <c r="AB185" s="25">
        <f t="shared" si="34"/>
        <v>18.508753362469346</v>
      </c>
      <c r="AC185" s="25">
        <v>104.58</v>
      </c>
      <c r="AD185" s="25">
        <v>101.86</v>
      </c>
      <c r="AE185" s="25">
        <v>104.51</v>
      </c>
      <c r="AF185" s="25">
        <v>94.63</v>
      </c>
      <c r="AG185" s="25">
        <v>116.86</v>
      </c>
      <c r="AH185" s="25">
        <v>106.89</v>
      </c>
    </row>
    <row r="186" spans="1:34" ht="13.5">
      <c r="A186" s="35" t="s">
        <v>228</v>
      </c>
      <c r="B186" s="35">
        <v>1001000</v>
      </c>
      <c r="C186" s="35"/>
      <c r="D186" s="35">
        <v>0</v>
      </c>
      <c r="E186" s="34" t="s">
        <v>229</v>
      </c>
      <c r="F186" s="25">
        <v>133576524</v>
      </c>
      <c r="G186" s="25">
        <v>111049222</v>
      </c>
      <c r="H186" s="25">
        <v>63343076</v>
      </c>
      <c r="I186" s="25">
        <v>1021000</v>
      </c>
      <c r="J186" s="25">
        <v>22527302</v>
      </c>
      <c r="K186" s="25">
        <v>22027302</v>
      </c>
      <c r="L186" s="25">
        <v>123543399.79</v>
      </c>
      <c r="M186" s="25">
        <v>107653751.41</v>
      </c>
      <c r="N186" s="25">
        <v>63006110.02</v>
      </c>
      <c r="O186" s="25">
        <v>925798.94</v>
      </c>
      <c r="P186" s="25">
        <v>15889648.38</v>
      </c>
      <c r="Q186" s="25">
        <v>15389648.38</v>
      </c>
      <c r="R186" s="25">
        <f t="shared" si="24"/>
        <v>92.48885664220458</v>
      </c>
      <c r="S186" s="25">
        <f t="shared" si="25"/>
        <v>96.94237336484896</v>
      </c>
      <c r="T186" s="25">
        <f t="shared" si="26"/>
        <v>99.4680302863726</v>
      </c>
      <c r="U186" s="25">
        <f t="shared" si="27"/>
        <v>90.67570421155729</v>
      </c>
      <c r="V186" s="25">
        <f t="shared" si="28"/>
        <v>70.53507064450062</v>
      </c>
      <c r="W186" s="25">
        <f t="shared" si="29"/>
        <v>69.8662431740392</v>
      </c>
      <c r="X186" s="25">
        <f t="shared" si="30"/>
        <v>87.1384077117763</v>
      </c>
      <c r="Y186" s="25">
        <f t="shared" si="31"/>
        <v>50.99917124435483</v>
      </c>
      <c r="Z186" s="25">
        <f t="shared" si="32"/>
        <v>0.7493714286426307</v>
      </c>
      <c r="AA186" s="25">
        <f t="shared" si="33"/>
        <v>12.861592288223688</v>
      </c>
      <c r="AB186" s="25">
        <f t="shared" si="34"/>
        <v>12.456876212051345</v>
      </c>
      <c r="AC186" s="25">
        <v>106.9</v>
      </c>
      <c r="AD186" s="25">
        <v>107.62</v>
      </c>
      <c r="AE186" s="25">
        <v>101.6</v>
      </c>
      <c r="AF186" s="25">
        <v>87.46</v>
      </c>
      <c r="AG186" s="25">
        <v>102.26</v>
      </c>
      <c r="AH186" s="25">
        <v>99.05</v>
      </c>
    </row>
    <row r="187" spans="1:34" ht="13.5">
      <c r="A187" s="35" t="s">
        <v>228</v>
      </c>
      <c r="B187" s="35">
        <v>1002000</v>
      </c>
      <c r="C187" s="35"/>
      <c r="D187" s="35">
        <v>0</v>
      </c>
      <c r="E187" s="34" t="s">
        <v>230</v>
      </c>
      <c r="F187" s="25">
        <v>105602825.8</v>
      </c>
      <c r="G187" s="25">
        <v>100505642.69</v>
      </c>
      <c r="H187" s="25">
        <v>61892604.12</v>
      </c>
      <c r="I187" s="25">
        <v>809335</v>
      </c>
      <c r="J187" s="25">
        <v>5097183.11</v>
      </c>
      <c r="K187" s="25">
        <v>3097183.11</v>
      </c>
      <c r="L187" s="25">
        <v>97906707.92</v>
      </c>
      <c r="M187" s="25">
        <v>93143695.44</v>
      </c>
      <c r="N187" s="25">
        <v>61402103.58</v>
      </c>
      <c r="O187" s="25">
        <v>330761.85</v>
      </c>
      <c r="P187" s="25">
        <v>4763012.48</v>
      </c>
      <c r="Q187" s="25">
        <v>2763012.48</v>
      </c>
      <c r="R187" s="25">
        <f t="shared" si="24"/>
        <v>92.71220460087348</v>
      </c>
      <c r="S187" s="25">
        <f t="shared" si="25"/>
        <v>92.67509061883499</v>
      </c>
      <c r="T187" s="25">
        <f t="shared" si="26"/>
        <v>99.20749733029653</v>
      </c>
      <c r="U187" s="25">
        <f t="shared" si="27"/>
        <v>40.868348706036436</v>
      </c>
      <c r="V187" s="25">
        <f t="shared" si="28"/>
        <v>93.44401362893161</v>
      </c>
      <c r="W187" s="25">
        <f t="shared" si="29"/>
        <v>89.21049811614141</v>
      </c>
      <c r="X187" s="25">
        <f t="shared" si="30"/>
        <v>95.13515204301233</v>
      </c>
      <c r="Y187" s="25">
        <f t="shared" si="31"/>
        <v>62.714909820246355</v>
      </c>
      <c r="Z187" s="25">
        <f t="shared" si="32"/>
        <v>0.3378336960019807</v>
      </c>
      <c r="AA187" s="25">
        <f t="shared" si="33"/>
        <v>4.864847956987664</v>
      </c>
      <c r="AB187" s="25">
        <f t="shared" si="34"/>
        <v>2.8220870037399988</v>
      </c>
      <c r="AC187" s="25">
        <v>93.24</v>
      </c>
      <c r="AD187" s="25">
        <v>99.26</v>
      </c>
      <c r="AE187" s="25">
        <v>102.66</v>
      </c>
      <c r="AF187" s="25">
        <v>73.13</v>
      </c>
      <c r="AG187" s="25">
        <v>42.63</v>
      </c>
      <c r="AH187" s="25">
        <v>40.2</v>
      </c>
    </row>
    <row r="188" spans="1:34" ht="13.5">
      <c r="A188" s="35" t="s">
        <v>228</v>
      </c>
      <c r="B188" s="35">
        <v>1003000</v>
      </c>
      <c r="C188" s="35"/>
      <c r="D188" s="35">
        <v>0</v>
      </c>
      <c r="E188" s="34" t="s">
        <v>231</v>
      </c>
      <c r="F188" s="25">
        <v>40314121.98</v>
      </c>
      <c r="G188" s="25">
        <v>35632774.98</v>
      </c>
      <c r="H188" s="25">
        <v>22444064.98</v>
      </c>
      <c r="I188" s="25">
        <v>681694</v>
      </c>
      <c r="J188" s="25">
        <v>4681347</v>
      </c>
      <c r="K188" s="25">
        <v>4681347</v>
      </c>
      <c r="L188" s="25">
        <v>37974260.58</v>
      </c>
      <c r="M188" s="25">
        <v>34401918.16</v>
      </c>
      <c r="N188" s="25">
        <v>22246577.87</v>
      </c>
      <c r="O188" s="25">
        <v>584487.97</v>
      </c>
      <c r="P188" s="25">
        <v>3572342.42</v>
      </c>
      <c r="Q188" s="25">
        <v>3572342.42</v>
      </c>
      <c r="R188" s="25">
        <f t="shared" si="24"/>
        <v>94.19592617901783</v>
      </c>
      <c r="S188" s="25">
        <f t="shared" si="25"/>
        <v>96.54571719241385</v>
      </c>
      <c r="T188" s="25">
        <f t="shared" si="26"/>
        <v>99.12009205918811</v>
      </c>
      <c r="U188" s="25">
        <f t="shared" si="27"/>
        <v>85.7405184730979</v>
      </c>
      <c r="V188" s="25">
        <f t="shared" si="28"/>
        <v>76.31013936800669</v>
      </c>
      <c r="W188" s="25">
        <f t="shared" si="29"/>
        <v>76.31013936800669</v>
      </c>
      <c r="X188" s="25">
        <f t="shared" si="30"/>
        <v>90.59272684856053</v>
      </c>
      <c r="Y188" s="25">
        <f t="shared" si="31"/>
        <v>58.58330756206129</v>
      </c>
      <c r="Z188" s="25">
        <f t="shared" si="32"/>
        <v>1.5391687976877522</v>
      </c>
      <c r="AA188" s="25">
        <f t="shared" si="33"/>
        <v>9.407273151439464</v>
      </c>
      <c r="AB188" s="25">
        <f t="shared" si="34"/>
        <v>9.407273151439464</v>
      </c>
      <c r="AC188" s="25">
        <v>79.84</v>
      </c>
      <c r="AD188" s="25">
        <v>79.88</v>
      </c>
      <c r="AE188" s="25">
        <v>98.83</v>
      </c>
      <c r="AF188" s="25">
        <v>95.87</v>
      </c>
      <c r="AG188" s="25">
        <v>79.44</v>
      </c>
      <c r="AH188" s="25">
        <v>79.44</v>
      </c>
    </row>
    <row r="189" spans="1:34" ht="13.5">
      <c r="A189" s="35" t="s">
        <v>228</v>
      </c>
      <c r="B189" s="35">
        <v>1004000</v>
      </c>
      <c r="C189" s="35"/>
      <c r="D189" s="35">
        <v>0</v>
      </c>
      <c r="E189" s="34" t="s">
        <v>232</v>
      </c>
      <c r="F189" s="25">
        <v>58133104.87</v>
      </c>
      <c r="G189" s="25">
        <v>51822333.7</v>
      </c>
      <c r="H189" s="25">
        <v>34743673.44</v>
      </c>
      <c r="I189" s="25">
        <v>210000</v>
      </c>
      <c r="J189" s="25">
        <v>6310771.17</v>
      </c>
      <c r="K189" s="25">
        <v>6310771.17</v>
      </c>
      <c r="L189" s="25">
        <v>55356008.12</v>
      </c>
      <c r="M189" s="25">
        <v>49451856.41</v>
      </c>
      <c r="N189" s="25">
        <v>34002470.87</v>
      </c>
      <c r="O189" s="25">
        <v>192668.86</v>
      </c>
      <c r="P189" s="25">
        <v>5904151.71</v>
      </c>
      <c r="Q189" s="25">
        <v>5904151.71</v>
      </c>
      <c r="R189" s="25">
        <f t="shared" si="24"/>
        <v>95.22286525687853</v>
      </c>
      <c r="S189" s="25">
        <f t="shared" si="25"/>
        <v>95.42576120997806</v>
      </c>
      <c r="T189" s="25">
        <f t="shared" si="26"/>
        <v>97.86665456869433</v>
      </c>
      <c r="U189" s="25">
        <f t="shared" si="27"/>
        <v>91.74707619047618</v>
      </c>
      <c r="V189" s="25">
        <f t="shared" si="28"/>
        <v>93.55673896190409</v>
      </c>
      <c r="W189" s="25">
        <f t="shared" si="29"/>
        <v>93.55673896190409</v>
      </c>
      <c r="X189" s="25">
        <f t="shared" si="30"/>
        <v>89.33421698833294</v>
      </c>
      <c r="Y189" s="25">
        <f t="shared" si="31"/>
        <v>61.425077466369885</v>
      </c>
      <c r="Z189" s="25">
        <f t="shared" si="32"/>
        <v>0.3480541074824887</v>
      </c>
      <c r="AA189" s="25">
        <f t="shared" si="33"/>
        <v>10.665783011667065</v>
      </c>
      <c r="AB189" s="25">
        <f t="shared" si="34"/>
        <v>10.665783011667065</v>
      </c>
      <c r="AC189" s="25">
        <v>98.54</v>
      </c>
      <c r="AD189" s="25">
        <v>100.41</v>
      </c>
      <c r="AE189" s="25">
        <v>104.01</v>
      </c>
      <c r="AF189" s="25">
        <v>64.06</v>
      </c>
      <c r="AG189" s="25">
        <v>85.23</v>
      </c>
      <c r="AH189" s="25">
        <v>85.23</v>
      </c>
    </row>
    <row r="190" spans="1:34" ht="13.5">
      <c r="A190" s="35" t="s">
        <v>228</v>
      </c>
      <c r="B190" s="35">
        <v>1005000</v>
      </c>
      <c r="C190" s="35"/>
      <c r="D190" s="35">
        <v>0</v>
      </c>
      <c r="E190" s="34" t="s">
        <v>233</v>
      </c>
      <c r="F190" s="25">
        <v>72581189.94</v>
      </c>
      <c r="G190" s="25">
        <v>62536666.5</v>
      </c>
      <c r="H190" s="25">
        <v>40255558.73</v>
      </c>
      <c r="I190" s="25">
        <v>374295.21</v>
      </c>
      <c r="J190" s="25">
        <v>10044523.44</v>
      </c>
      <c r="K190" s="25">
        <v>10044523.44</v>
      </c>
      <c r="L190" s="25">
        <v>69348871.99</v>
      </c>
      <c r="M190" s="25">
        <v>60190803.99</v>
      </c>
      <c r="N190" s="25">
        <v>39674730.88</v>
      </c>
      <c r="O190" s="25">
        <v>255317.09</v>
      </c>
      <c r="P190" s="25">
        <v>9158068</v>
      </c>
      <c r="Q190" s="25">
        <v>9158068</v>
      </c>
      <c r="R190" s="25">
        <f t="shared" si="24"/>
        <v>95.54661758415365</v>
      </c>
      <c r="S190" s="25">
        <f t="shared" si="25"/>
        <v>96.24882066587288</v>
      </c>
      <c r="T190" s="25">
        <f t="shared" si="26"/>
        <v>98.55714870610618</v>
      </c>
      <c r="U190" s="25">
        <f t="shared" si="27"/>
        <v>68.21275912133633</v>
      </c>
      <c r="V190" s="25">
        <f t="shared" si="28"/>
        <v>91.17473869920106</v>
      </c>
      <c r="W190" s="25">
        <f t="shared" si="29"/>
        <v>91.17473869920106</v>
      </c>
      <c r="X190" s="25">
        <f t="shared" si="30"/>
        <v>86.79420769623971</v>
      </c>
      <c r="Y190" s="25">
        <f t="shared" si="31"/>
        <v>57.21034782760568</v>
      </c>
      <c r="Z190" s="25">
        <f t="shared" si="32"/>
        <v>0.36816329187995495</v>
      </c>
      <c r="AA190" s="25">
        <f t="shared" si="33"/>
        <v>13.205792303760298</v>
      </c>
      <c r="AB190" s="25">
        <f t="shared" si="34"/>
        <v>13.205792303760298</v>
      </c>
      <c r="AC190" s="25">
        <v>103.99</v>
      </c>
      <c r="AD190" s="25">
        <v>98.48</v>
      </c>
      <c r="AE190" s="25">
        <v>98.94</v>
      </c>
      <c r="AF190" s="25">
        <v>65.47</v>
      </c>
      <c r="AG190" s="25">
        <v>164.45</v>
      </c>
      <c r="AH190" s="25">
        <v>164.45</v>
      </c>
    </row>
    <row r="191" spans="1:34" ht="13.5">
      <c r="A191" s="35" t="s">
        <v>228</v>
      </c>
      <c r="B191" s="35">
        <v>1006000</v>
      </c>
      <c r="C191" s="35"/>
      <c r="D191" s="35">
        <v>0</v>
      </c>
      <c r="E191" s="34" t="s">
        <v>234</v>
      </c>
      <c r="F191" s="25">
        <v>46804031.36</v>
      </c>
      <c r="G191" s="25">
        <v>42152744.25</v>
      </c>
      <c r="H191" s="25">
        <v>26151516</v>
      </c>
      <c r="I191" s="25">
        <v>68540</v>
      </c>
      <c r="J191" s="25">
        <v>4651287.11</v>
      </c>
      <c r="K191" s="25">
        <v>4651287.11</v>
      </c>
      <c r="L191" s="25">
        <v>44807964.57</v>
      </c>
      <c r="M191" s="25">
        <v>40212920.12</v>
      </c>
      <c r="N191" s="25">
        <v>25787136.37</v>
      </c>
      <c r="O191" s="25">
        <v>46690.33</v>
      </c>
      <c r="P191" s="25">
        <v>4595044.45</v>
      </c>
      <c r="Q191" s="25">
        <v>4595044.45</v>
      </c>
      <c r="R191" s="25">
        <f t="shared" si="24"/>
        <v>95.7352673861639</v>
      </c>
      <c r="S191" s="25">
        <f t="shared" si="25"/>
        <v>95.3981071351007</v>
      </c>
      <c r="T191" s="25">
        <f t="shared" si="26"/>
        <v>98.60665962921614</v>
      </c>
      <c r="U191" s="25">
        <f t="shared" si="27"/>
        <v>68.12128683980157</v>
      </c>
      <c r="V191" s="25">
        <f t="shared" si="28"/>
        <v>98.79081512987918</v>
      </c>
      <c r="W191" s="25">
        <f t="shared" si="29"/>
        <v>98.79081512987918</v>
      </c>
      <c r="X191" s="25">
        <f t="shared" si="30"/>
        <v>89.74502748764336</v>
      </c>
      <c r="Y191" s="25">
        <f t="shared" si="31"/>
        <v>57.55034092145552</v>
      </c>
      <c r="Z191" s="25">
        <f t="shared" si="32"/>
        <v>0.1042009616996981</v>
      </c>
      <c r="AA191" s="25">
        <f t="shared" si="33"/>
        <v>10.254972512356636</v>
      </c>
      <c r="AB191" s="25">
        <f t="shared" si="34"/>
        <v>10.254972512356636</v>
      </c>
      <c r="AC191" s="25">
        <v>97.03</v>
      </c>
      <c r="AD191" s="25">
        <v>100.7</v>
      </c>
      <c r="AE191" s="25">
        <v>104.62</v>
      </c>
      <c r="AF191" s="25">
        <v>46.58</v>
      </c>
      <c r="AG191" s="25">
        <v>73.59</v>
      </c>
      <c r="AH191" s="25">
        <v>73.59</v>
      </c>
    </row>
    <row r="192" spans="1:34" ht="13.5">
      <c r="A192" s="35" t="s">
        <v>228</v>
      </c>
      <c r="B192" s="35">
        <v>1007000</v>
      </c>
      <c r="C192" s="35"/>
      <c r="D192" s="35">
        <v>0</v>
      </c>
      <c r="E192" s="34" t="s">
        <v>235</v>
      </c>
      <c r="F192" s="25">
        <v>79811863</v>
      </c>
      <c r="G192" s="25">
        <v>55903101</v>
      </c>
      <c r="H192" s="25">
        <v>34644378</v>
      </c>
      <c r="I192" s="25">
        <v>97465</v>
      </c>
      <c r="J192" s="25">
        <v>23908762</v>
      </c>
      <c r="K192" s="25">
        <v>23908762</v>
      </c>
      <c r="L192" s="25">
        <v>76043131.31</v>
      </c>
      <c r="M192" s="25">
        <v>53653549.56</v>
      </c>
      <c r="N192" s="25">
        <v>34513928.63</v>
      </c>
      <c r="O192" s="25">
        <v>39710.81</v>
      </c>
      <c r="P192" s="25">
        <v>22389581.75</v>
      </c>
      <c r="Q192" s="25">
        <v>22389581.75</v>
      </c>
      <c r="R192" s="25">
        <f t="shared" si="24"/>
        <v>95.27798055534676</v>
      </c>
      <c r="S192" s="25">
        <f t="shared" si="25"/>
        <v>95.97598093887494</v>
      </c>
      <c r="T192" s="25">
        <f t="shared" si="26"/>
        <v>99.62346164794762</v>
      </c>
      <c r="U192" s="25">
        <f t="shared" si="27"/>
        <v>40.743661827322626</v>
      </c>
      <c r="V192" s="25">
        <f t="shared" si="28"/>
        <v>93.64592675271099</v>
      </c>
      <c r="W192" s="25">
        <f t="shared" si="29"/>
        <v>93.64592675271099</v>
      </c>
      <c r="X192" s="25">
        <f t="shared" si="30"/>
        <v>70.55673357436338</v>
      </c>
      <c r="Y192" s="25">
        <f t="shared" si="31"/>
        <v>45.38730590840526</v>
      </c>
      <c r="Z192" s="25">
        <f t="shared" si="32"/>
        <v>0.05222142922825412</v>
      </c>
      <c r="AA192" s="25">
        <f t="shared" si="33"/>
        <v>29.443266425636622</v>
      </c>
      <c r="AB192" s="25">
        <f t="shared" si="34"/>
        <v>29.443266425636622</v>
      </c>
      <c r="AC192" s="25">
        <v>115.13</v>
      </c>
      <c r="AD192" s="25">
        <v>97.88</v>
      </c>
      <c r="AE192" s="25">
        <v>105.69</v>
      </c>
      <c r="AF192" s="25">
        <v>48.95</v>
      </c>
      <c r="AG192" s="25">
        <v>199.34</v>
      </c>
      <c r="AH192" s="25">
        <v>199.34</v>
      </c>
    </row>
    <row r="193" spans="1:34" ht="13.5">
      <c r="A193" s="35" t="s">
        <v>228</v>
      </c>
      <c r="B193" s="35">
        <v>1008000</v>
      </c>
      <c r="C193" s="35"/>
      <c r="D193" s="35">
        <v>0</v>
      </c>
      <c r="E193" s="34" t="s">
        <v>236</v>
      </c>
      <c r="F193" s="25">
        <v>87880251.41</v>
      </c>
      <c r="G193" s="25">
        <v>79819775.16</v>
      </c>
      <c r="H193" s="25">
        <v>53903153.06</v>
      </c>
      <c r="I193" s="25">
        <v>454389</v>
      </c>
      <c r="J193" s="25">
        <v>8060476.25</v>
      </c>
      <c r="K193" s="25">
        <v>8060476.25</v>
      </c>
      <c r="L193" s="25">
        <v>85523533.28</v>
      </c>
      <c r="M193" s="25">
        <v>78403353.68</v>
      </c>
      <c r="N193" s="25">
        <v>53713243</v>
      </c>
      <c r="O193" s="25">
        <v>279792.72</v>
      </c>
      <c r="P193" s="25">
        <v>7120179.6</v>
      </c>
      <c r="Q193" s="25">
        <v>7120179.6</v>
      </c>
      <c r="R193" s="25">
        <f t="shared" si="24"/>
        <v>97.31826196194538</v>
      </c>
      <c r="S193" s="25">
        <f t="shared" si="25"/>
        <v>98.22547548253456</v>
      </c>
      <c r="T193" s="25">
        <f t="shared" si="26"/>
        <v>99.64768283631086</v>
      </c>
      <c r="U193" s="25">
        <f t="shared" si="27"/>
        <v>61.57559271901388</v>
      </c>
      <c r="V193" s="25">
        <f t="shared" si="28"/>
        <v>88.33447775495895</v>
      </c>
      <c r="W193" s="25">
        <f t="shared" si="29"/>
        <v>88.33447775495895</v>
      </c>
      <c r="X193" s="25">
        <f t="shared" si="30"/>
        <v>91.67459607089799</v>
      </c>
      <c r="Y193" s="25">
        <f t="shared" si="31"/>
        <v>62.80521973308257</v>
      </c>
      <c r="Z193" s="25">
        <f t="shared" si="32"/>
        <v>0.3271529008091514</v>
      </c>
      <c r="AA193" s="25">
        <f t="shared" si="33"/>
        <v>8.325403929102027</v>
      </c>
      <c r="AB193" s="25">
        <f t="shared" si="34"/>
        <v>8.325403929102027</v>
      </c>
      <c r="AC193" s="25">
        <v>96.07</v>
      </c>
      <c r="AD193" s="25">
        <v>97.34</v>
      </c>
      <c r="AE193" s="25">
        <v>102.53</v>
      </c>
      <c r="AF193" s="25">
        <v>78.2</v>
      </c>
      <c r="AG193" s="25">
        <v>84.01</v>
      </c>
      <c r="AH193" s="25">
        <v>84.01</v>
      </c>
    </row>
    <row r="194" spans="1:34" ht="13.5">
      <c r="A194" s="35" t="s">
        <v>228</v>
      </c>
      <c r="B194" s="35">
        <v>1009000</v>
      </c>
      <c r="C194" s="35"/>
      <c r="D194" s="35">
        <v>0</v>
      </c>
      <c r="E194" s="34" t="s">
        <v>237</v>
      </c>
      <c r="F194" s="25">
        <v>38676610.86</v>
      </c>
      <c r="G194" s="25">
        <v>34002774.86</v>
      </c>
      <c r="H194" s="25">
        <v>22013047</v>
      </c>
      <c r="I194" s="25">
        <v>317900.72</v>
      </c>
      <c r="J194" s="25">
        <v>4673836</v>
      </c>
      <c r="K194" s="25">
        <v>4673836</v>
      </c>
      <c r="L194" s="25">
        <v>36850389.23</v>
      </c>
      <c r="M194" s="25">
        <v>32716726.02</v>
      </c>
      <c r="N194" s="25">
        <v>21739000.57</v>
      </c>
      <c r="O194" s="25">
        <v>281603.53</v>
      </c>
      <c r="P194" s="25">
        <v>4133663.21</v>
      </c>
      <c r="Q194" s="25">
        <v>4133663.21</v>
      </c>
      <c r="R194" s="25">
        <f t="shared" si="24"/>
        <v>95.27822735913836</v>
      </c>
      <c r="S194" s="25">
        <f t="shared" si="25"/>
        <v>96.21781208946898</v>
      </c>
      <c r="T194" s="25">
        <f t="shared" si="26"/>
        <v>98.75507270756293</v>
      </c>
      <c r="U194" s="25">
        <f t="shared" si="27"/>
        <v>88.58222466435434</v>
      </c>
      <c r="V194" s="25">
        <f t="shared" si="28"/>
        <v>88.4426242170243</v>
      </c>
      <c r="W194" s="25">
        <f t="shared" si="29"/>
        <v>88.4426242170243</v>
      </c>
      <c r="X194" s="25">
        <f t="shared" si="30"/>
        <v>88.78257924441468</v>
      </c>
      <c r="Y194" s="25">
        <f t="shared" si="31"/>
        <v>58.99259417401817</v>
      </c>
      <c r="Z194" s="25">
        <f t="shared" si="32"/>
        <v>0.7641806121568612</v>
      </c>
      <c r="AA194" s="25">
        <f t="shared" si="33"/>
        <v>11.217420755585328</v>
      </c>
      <c r="AB194" s="25">
        <f t="shared" si="34"/>
        <v>11.217420755585328</v>
      </c>
      <c r="AC194" s="25">
        <v>87.83</v>
      </c>
      <c r="AD194" s="25">
        <v>98.06</v>
      </c>
      <c r="AE194" s="25">
        <v>102.94</v>
      </c>
      <c r="AF194" s="25">
        <v>97.12</v>
      </c>
      <c r="AG194" s="25">
        <v>48.1</v>
      </c>
      <c r="AH194" s="25">
        <v>48.1</v>
      </c>
    </row>
    <row r="195" spans="1:34" ht="13.5">
      <c r="A195" s="35" t="s">
        <v>228</v>
      </c>
      <c r="B195" s="35">
        <v>1010000</v>
      </c>
      <c r="C195" s="35"/>
      <c r="D195" s="35">
        <v>0</v>
      </c>
      <c r="E195" s="34" t="s">
        <v>238</v>
      </c>
      <c r="F195" s="25">
        <v>68101857.93</v>
      </c>
      <c r="G195" s="25">
        <v>56015973.87</v>
      </c>
      <c r="H195" s="25">
        <v>31850819.02</v>
      </c>
      <c r="I195" s="25">
        <v>425000</v>
      </c>
      <c r="J195" s="25">
        <v>12085884.06</v>
      </c>
      <c r="K195" s="25">
        <v>12085884.06</v>
      </c>
      <c r="L195" s="25">
        <v>64934930.06</v>
      </c>
      <c r="M195" s="25">
        <v>53271678</v>
      </c>
      <c r="N195" s="25">
        <v>31517780.04</v>
      </c>
      <c r="O195" s="25">
        <v>310539.34</v>
      </c>
      <c r="P195" s="25">
        <v>11663252.06</v>
      </c>
      <c r="Q195" s="25">
        <v>11663252.06</v>
      </c>
      <c r="R195" s="25">
        <f t="shared" si="24"/>
        <v>95.349718838427</v>
      </c>
      <c r="S195" s="25">
        <f t="shared" si="25"/>
        <v>95.10086912642299</v>
      </c>
      <c r="T195" s="25">
        <f t="shared" si="26"/>
        <v>98.95437859921003</v>
      </c>
      <c r="U195" s="25">
        <f t="shared" si="27"/>
        <v>73.06808000000001</v>
      </c>
      <c r="V195" s="25">
        <f t="shared" si="28"/>
        <v>96.50309404010615</v>
      </c>
      <c r="W195" s="25">
        <f t="shared" si="29"/>
        <v>96.50309404010615</v>
      </c>
      <c r="X195" s="25">
        <f t="shared" si="30"/>
        <v>82.03855452031267</v>
      </c>
      <c r="Y195" s="25">
        <f t="shared" si="31"/>
        <v>48.53748207763912</v>
      </c>
      <c r="Z195" s="25">
        <f t="shared" si="32"/>
        <v>0.47823157692333085</v>
      </c>
      <c r="AA195" s="25">
        <f t="shared" si="33"/>
        <v>17.96144547968733</v>
      </c>
      <c r="AB195" s="25">
        <f t="shared" si="34"/>
        <v>17.96144547968733</v>
      </c>
      <c r="AC195" s="25">
        <v>95.41</v>
      </c>
      <c r="AD195" s="25">
        <v>90.8</v>
      </c>
      <c r="AE195" s="25">
        <v>104.22</v>
      </c>
      <c r="AF195" s="25">
        <v>71.76</v>
      </c>
      <c r="AG195" s="25">
        <v>124.28</v>
      </c>
      <c r="AH195" s="25">
        <v>124.28</v>
      </c>
    </row>
    <row r="196" spans="1:34" ht="13.5">
      <c r="A196" s="35" t="s">
        <v>228</v>
      </c>
      <c r="B196" s="35">
        <v>1011000</v>
      </c>
      <c r="C196" s="35"/>
      <c r="D196" s="35">
        <v>0</v>
      </c>
      <c r="E196" s="34" t="s">
        <v>239</v>
      </c>
      <c r="F196" s="25">
        <v>40983005.65</v>
      </c>
      <c r="G196" s="25">
        <v>32529274.44</v>
      </c>
      <c r="H196" s="25">
        <v>20605606.98</v>
      </c>
      <c r="I196" s="25">
        <v>747434.07</v>
      </c>
      <c r="J196" s="25">
        <v>8453731.21</v>
      </c>
      <c r="K196" s="25">
        <v>8453731.21</v>
      </c>
      <c r="L196" s="25">
        <v>39277074.97</v>
      </c>
      <c r="M196" s="25">
        <v>31165064</v>
      </c>
      <c r="N196" s="25">
        <v>20082823.08</v>
      </c>
      <c r="O196" s="25">
        <v>743493.25</v>
      </c>
      <c r="P196" s="25">
        <v>8112010.97</v>
      </c>
      <c r="Q196" s="25">
        <v>8112010.97</v>
      </c>
      <c r="R196" s="25">
        <f t="shared" si="24"/>
        <v>95.83746810917467</v>
      </c>
      <c r="S196" s="25">
        <f t="shared" si="25"/>
        <v>95.8062069828324</v>
      </c>
      <c r="T196" s="25">
        <f t="shared" si="26"/>
        <v>97.46290463315435</v>
      </c>
      <c r="U196" s="25">
        <f t="shared" si="27"/>
        <v>99.47275349650573</v>
      </c>
      <c r="V196" s="25">
        <f t="shared" si="28"/>
        <v>95.957758396721</v>
      </c>
      <c r="W196" s="25">
        <f t="shared" si="29"/>
        <v>95.957758396721</v>
      </c>
      <c r="X196" s="25">
        <f t="shared" si="30"/>
        <v>79.34670294008403</v>
      </c>
      <c r="Y196" s="25">
        <f t="shared" si="31"/>
        <v>51.1311575399628</v>
      </c>
      <c r="Z196" s="25">
        <f t="shared" si="32"/>
        <v>1.8929445498879014</v>
      </c>
      <c r="AA196" s="25">
        <f t="shared" si="33"/>
        <v>20.653297059915968</v>
      </c>
      <c r="AB196" s="25">
        <f t="shared" si="34"/>
        <v>20.653297059915968</v>
      </c>
      <c r="AC196" s="25">
        <v>106.83</v>
      </c>
      <c r="AD196" s="25">
        <v>92.12</v>
      </c>
      <c r="AE196" s="25">
        <v>101.4</v>
      </c>
      <c r="AF196" s="25">
        <v>81.81</v>
      </c>
      <c r="AG196" s="25">
        <v>276.38</v>
      </c>
      <c r="AH196" s="25">
        <v>276.38</v>
      </c>
    </row>
    <row r="197" spans="1:34" ht="13.5">
      <c r="A197" s="35" t="s">
        <v>228</v>
      </c>
      <c r="B197" s="35">
        <v>1012000</v>
      </c>
      <c r="C197" s="35"/>
      <c r="D197" s="35">
        <v>0</v>
      </c>
      <c r="E197" s="34" t="s">
        <v>240</v>
      </c>
      <c r="F197" s="25">
        <v>100792059</v>
      </c>
      <c r="G197" s="25">
        <v>90719903</v>
      </c>
      <c r="H197" s="25">
        <v>56353985</v>
      </c>
      <c r="I197" s="25">
        <v>431000</v>
      </c>
      <c r="J197" s="25">
        <v>10072156</v>
      </c>
      <c r="K197" s="25">
        <v>10072156</v>
      </c>
      <c r="L197" s="25">
        <v>95755581.92</v>
      </c>
      <c r="M197" s="25">
        <v>86668704.98</v>
      </c>
      <c r="N197" s="25">
        <v>55976156.31</v>
      </c>
      <c r="O197" s="25">
        <v>404375.46</v>
      </c>
      <c r="P197" s="25">
        <v>9086876.94</v>
      </c>
      <c r="Q197" s="25">
        <v>9086876.94</v>
      </c>
      <c r="R197" s="25">
        <f t="shared" si="24"/>
        <v>95.00310130582807</v>
      </c>
      <c r="S197" s="25">
        <f t="shared" si="25"/>
        <v>95.53438894219278</v>
      </c>
      <c r="T197" s="25">
        <f t="shared" si="26"/>
        <v>99.3295439710253</v>
      </c>
      <c r="U197" s="25">
        <f t="shared" si="27"/>
        <v>93.82261252900233</v>
      </c>
      <c r="V197" s="25">
        <f t="shared" si="28"/>
        <v>90.21779388643306</v>
      </c>
      <c r="W197" s="25">
        <f t="shared" si="29"/>
        <v>90.21779388643306</v>
      </c>
      <c r="X197" s="25">
        <f t="shared" si="30"/>
        <v>90.51034231342072</v>
      </c>
      <c r="Y197" s="25">
        <f t="shared" si="31"/>
        <v>58.457329784456704</v>
      </c>
      <c r="Z197" s="25">
        <f t="shared" si="32"/>
        <v>0.4222996214861288</v>
      </c>
      <c r="AA197" s="25">
        <f t="shared" si="33"/>
        <v>9.48965768657928</v>
      </c>
      <c r="AB197" s="25">
        <f t="shared" si="34"/>
        <v>9.48965768657928</v>
      </c>
      <c r="AC197" s="25">
        <v>102.63</v>
      </c>
      <c r="AD197" s="25">
        <v>101.73</v>
      </c>
      <c r="AE197" s="25">
        <v>104.32</v>
      </c>
      <c r="AF197" s="25">
        <v>74.61</v>
      </c>
      <c r="AG197" s="25">
        <v>112.07</v>
      </c>
      <c r="AH197" s="25">
        <v>112.07</v>
      </c>
    </row>
    <row r="198" spans="1:34" ht="13.5">
      <c r="A198" s="35" t="s">
        <v>228</v>
      </c>
      <c r="B198" s="35">
        <v>1013000</v>
      </c>
      <c r="C198" s="35"/>
      <c r="D198" s="35">
        <v>0</v>
      </c>
      <c r="E198" s="34" t="s">
        <v>241</v>
      </c>
      <c r="F198" s="25">
        <v>50866743</v>
      </c>
      <c r="G198" s="25">
        <v>44991394</v>
      </c>
      <c r="H198" s="25">
        <v>30717462</v>
      </c>
      <c r="I198" s="25">
        <v>700000</v>
      </c>
      <c r="J198" s="25">
        <v>5875349</v>
      </c>
      <c r="K198" s="25">
        <v>5875349</v>
      </c>
      <c r="L198" s="25">
        <v>48497549.67</v>
      </c>
      <c r="M198" s="25">
        <v>43630829.15</v>
      </c>
      <c r="N198" s="25">
        <v>30331785.09</v>
      </c>
      <c r="O198" s="25">
        <v>611869.24</v>
      </c>
      <c r="P198" s="25">
        <v>4866720.52</v>
      </c>
      <c r="Q198" s="25">
        <v>4866720.52</v>
      </c>
      <c r="R198" s="25">
        <f t="shared" si="24"/>
        <v>95.34235299869701</v>
      </c>
      <c r="S198" s="25">
        <f t="shared" si="25"/>
        <v>96.97594422168827</v>
      </c>
      <c r="T198" s="25">
        <f t="shared" si="26"/>
        <v>98.74443757755768</v>
      </c>
      <c r="U198" s="25">
        <f t="shared" si="27"/>
        <v>87.40989142857143</v>
      </c>
      <c r="V198" s="25">
        <f t="shared" si="28"/>
        <v>82.83287545982374</v>
      </c>
      <c r="W198" s="25">
        <f t="shared" si="29"/>
        <v>82.83287545982374</v>
      </c>
      <c r="X198" s="25">
        <f t="shared" si="30"/>
        <v>89.96501771096592</v>
      </c>
      <c r="Y198" s="25">
        <f t="shared" si="31"/>
        <v>62.542922882478905</v>
      </c>
      <c r="Z198" s="25">
        <f t="shared" si="32"/>
        <v>1.2616498032652048</v>
      </c>
      <c r="AA198" s="25">
        <f t="shared" si="33"/>
        <v>10.034982289034067</v>
      </c>
      <c r="AB198" s="25">
        <f t="shared" si="34"/>
        <v>10.034982289034067</v>
      </c>
      <c r="AC198" s="25">
        <v>99.91</v>
      </c>
      <c r="AD198" s="25">
        <v>96.36</v>
      </c>
      <c r="AE198" s="25">
        <v>100.31</v>
      </c>
      <c r="AF198" s="25">
        <v>78.16</v>
      </c>
      <c r="AG198" s="25">
        <v>149.17</v>
      </c>
      <c r="AH198" s="25">
        <v>149.17</v>
      </c>
    </row>
    <row r="199" spans="1:34" ht="13.5">
      <c r="A199" s="35" t="s">
        <v>228</v>
      </c>
      <c r="B199" s="35">
        <v>1014000</v>
      </c>
      <c r="C199" s="35"/>
      <c r="D199" s="35">
        <v>0</v>
      </c>
      <c r="E199" s="34" t="s">
        <v>242</v>
      </c>
      <c r="F199" s="25">
        <v>118257635.17</v>
      </c>
      <c r="G199" s="25">
        <v>108732353.17</v>
      </c>
      <c r="H199" s="25">
        <v>71358857.06</v>
      </c>
      <c r="I199" s="25">
        <v>301447</v>
      </c>
      <c r="J199" s="25">
        <v>9525282</v>
      </c>
      <c r="K199" s="25">
        <v>9525282</v>
      </c>
      <c r="L199" s="25">
        <v>113850219.46</v>
      </c>
      <c r="M199" s="25">
        <v>106160208.4</v>
      </c>
      <c r="N199" s="25">
        <v>70951843.82</v>
      </c>
      <c r="O199" s="25">
        <v>287158.13</v>
      </c>
      <c r="P199" s="25">
        <v>7690011.06</v>
      </c>
      <c r="Q199" s="25">
        <v>7690011.06</v>
      </c>
      <c r="R199" s="25">
        <f t="shared" si="24"/>
        <v>96.27303919644244</v>
      </c>
      <c r="S199" s="25">
        <f t="shared" si="25"/>
        <v>97.63442554583683</v>
      </c>
      <c r="T199" s="25">
        <f t="shared" si="26"/>
        <v>99.42962477712082</v>
      </c>
      <c r="U199" s="25">
        <f t="shared" si="27"/>
        <v>95.2599063848703</v>
      </c>
      <c r="V199" s="25">
        <f t="shared" si="28"/>
        <v>80.73263405744837</v>
      </c>
      <c r="W199" s="25">
        <f t="shared" si="29"/>
        <v>80.73263405744837</v>
      </c>
      <c r="X199" s="25">
        <f t="shared" si="30"/>
        <v>93.24550176848646</v>
      </c>
      <c r="Y199" s="25">
        <f t="shared" si="31"/>
        <v>62.320339966431185</v>
      </c>
      <c r="Z199" s="25">
        <f t="shared" si="32"/>
        <v>0.2522244852596791</v>
      </c>
      <c r="AA199" s="25">
        <f t="shared" si="33"/>
        <v>6.754498231513555</v>
      </c>
      <c r="AB199" s="25">
        <f t="shared" si="34"/>
        <v>6.754498231513555</v>
      </c>
      <c r="AC199" s="25">
        <v>94.59</v>
      </c>
      <c r="AD199" s="25">
        <v>98.59</v>
      </c>
      <c r="AE199" s="25">
        <v>102.44</v>
      </c>
      <c r="AF199" s="25">
        <v>79.62</v>
      </c>
      <c r="AG199" s="25">
        <v>60.62</v>
      </c>
      <c r="AH199" s="25">
        <v>60.62</v>
      </c>
    </row>
    <row r="200" spans="1:34" ht="13.5">
      <c r="A200" s="35" t="s">
        <v>228</v>
      </c>
      <c r="B200" s="35">
        <v>1015000</v>
      </c>
      <c r="C200" s="35"/>
      <c r="D200" s="35">
        <v>0</v>
      </c>
      <c r="E200" s="34" t="s">
        <v>243</v>
      </c>
      <c r="F200" s="25">
        <v>17587550</v>
      </c>
      <c r="G200" s="25">
        <v>15513327</v>
      </c>
      <c r="H200" s="25">
        <v>7820258</v>
      </c>
      <c r="I200" s="25">
        <v>130000</v>
      </c>
      <c r="J200" s="25">
        <v>2074223</v>
      </c>
      <c r="K200" s="25">
        <v>2074223</v>
      </c>
      <c r="L200" s="25">
        <v>16756218.1</v>
      </c>
      <c r="M200" s="25">
        <v>14706919.39</v>
      </c>
      <c r="N200" s="25">
        <v>7719538.3</v>
      </c>
      <c r="O200" s="25">
        <v>124077.11</v>
      </c>
      <c r="P200" s="25">
        <v>2049298.71</v>
      </c>
      <c r="Q200" s="25">
        <v>2049298.71</v>
      </c>
      <c r="R200" s="25">
        <f t="shared" si="24"/>
        <v>95.27317960716529</v>
      </c>
      <c r="S200" s="25">
        <f t="shared" si="25"/>
        <v>94.8018396698529</v>
      </c>
      <c r="T200" s="25">
        <f t="shared" si="26"/>
        <v>98.71206678858933</v>
      </c>
      <c r="U200" s="25">
        <f t="shared" si="27"/>
        <v>95.44393076923076</v>
      </c>
      <c r="V200" s="25">
        <f t="shared" si="28"/>
        <v>98.79837944136189</v>
      </c>
      <c r="W200" s="25">
        <f t="shared" si="29"/>
        <v>98.79837944136189</v>
      </c>
      <c r="X200" s="25">
        <f t="shared" si="30"/>
        <v>87.76992100622037</v>
      </c>
      <c r="Y200" s="25">
        <f t="shared" si="31"/>
        <v>46.06969337549981</v>
      </c>
      <c r="Z200" s="25">
        <f t="shared" si="32"/>
        <v>0.7404839759157826</v>
      </c>
      <c r="AA200" s="25">
        <f t="shared" si="33"/>
        <v>12.23007899377963</v>
      </c>
      <c r="AB200" s="25">
        <f t="shared" si="34"/>
        <v>12.23007899377963</v>
      </c>
      <c r="AC200" s="25">
        <v>79.56</v>
      </c>
      <c r="AD200" s="25">
        <v>97.11</v>
      </c>
      <c r="AE200" s="25">
        <v>97.08</v>
      </c>
      <c r="AF200" s="25">
        <v>104.05</v>
      </c>
      <c r="AG200" s="25">
        <v>34.63</v>
      </c>
      <c r="AH200" s="25">
        <v>34.63</v>
      </c>
    </row>
    <row r="201" spans="1:34" ht="13.5">
      <c r="A201" s="35" t="s">
        <v>228</v>
      </c>
      <c r="B201" s="35">
        <v>1016000</v>
      </c>
      <c r="C201" s="35"/>
      <c r="D201" s="35">
        <v>0</v>
      </c>
      <c r="E201" s="34" t="s">
        <v>244</v>
      </c>
      <c r="F201" s="25">
        <v>104098474</v>
      </c>
      <c r="G201" s="25">
        <v>94747949</v>
      </c>
      <c r="H201" s="25">
        <v>58653285</v>
      </c>
      <c r="I201" s="25">
        <v>1455500</v>
      </c>
      <c r="J201" s="25">
        <v>9350525</v>
      </c>
      <c r="K201" s="25">
        <v>9323525</v>
      </c>
      <c r="L201" s="25">
        <v>100319047.1</v>
      </c>
      <c r="M201" s="25">
        <v>91140712.41</v>
      </c>
      <c r="N201" s="25">
        <v>57943466.82</v>
      </c>
      <c r="O201" s="25">
        <v>1446912.47</v>
      </c>
      <c r="P201" s="25">
        <v>9178334.69</v>
      </c>
      <c r="Q201" s="25">
        <v>9151334.69</v>
      </c>
      <c r="R201" s="25">
        <f t="shared" si="24"/>
        <v>96.36937338774054</v>
      </c>
      <c r="S201" s="25">
        <f t="shared" si="25"/>
        <v>96.19280773032881</v>
      </c>
      <c r="T201" s="25">
        <f t="shared" si="26"/>
        <v>98.78980660673993</v>
      </c>
      <c r="U201" s="25">
        <f t="shared" si="27"/>
        <v>99.409994503607</v>
      </c>
      <c r="V201" s="25">
        <f t="shared" si="28"/>
        <v>98.15849580638519</v>
      </c>
      <c r="W201" s="25">
        <f t="shared" si="29"/>
        <v>98.15316299361024</v>
      </c>
      <c r="X201" s="25">
        <f t="shared" si="30"/>
        <v>90.85085539055126</v>
      </c>
      <c r="Y201" s="25">
        <f t="shared" si="31"/>
        <v>57.75918780632039</v>
      </c>
      <c r="Z201" s="25">
        <f t="shared" si="32"/>
        <v>1.4423108191584888</v>
      </c>
      <c r="AA201" s="25">
        <f t="shared" si="33"/>
        <v>9.149144609448747</v>
      </c>
      <c r="AB201" s="25">
        <f t="shared" si="34"/>
        <v>9.122230478203974</v>
      </c>
      <c r="AC201" s="25">
        <v>94.51</v>
      </c>
      <c r="AD201" s="25">
        <v>96.98</v>
      </c>
      <c r="AE201" s="25">
        <v>100.77</v>
      </c>
      <c r="AF201" s="25">
        <v>75.12</v>
      </c>
      <c r="AG201" s="25">
        <v>75.42</v>
      </c>
      <c r="AH201" s="25">
        <v>75.19</v>
      </c>
    </row>
    <row r="202" spans="1:34" ht="13.5">
      <c r="A202" s="35" t="s">
        <v>228</v>
      </c>
      <c r="B202" s="35">
        <v>1017000</v>
      </c>
      <c r="C202" s="35"/>
      <c r="D202" s="35">
        <v>0</v>
      </c>
      <c r="E202" s="34" t="s">
        <v>245</v>
      </c>
      <c r="F202" s="25">
        <v>75451701.12</v>
      </c>
      <c r="G202" s="25">
        <v>65446522.37</v>
      </c>
      <c r="H202" s="25">
        <v>42857489.76</v>
      </c>
      <c r="I202" s="25">
        <v>203430.34</v>
      </c>
      <c r="J202" s="25">
        <v>10005178.75</v>
      </c>
      <c r="K202" s="25">
        <v>10005178.75</v>
      </c>
      <c r="L202" s="25">
        <v>72383843.56</v>
      </c>
      <c r="M202" s="25">
        <v>63586304.24</v>
      </c>
      <c r="N202" s="25">
        <v>42564113.1</v>
      </c>
      <c r="O202" s="25">
        <v>201256.28</v>
      </c>
      <c r="P202" s="25">
        <v>8797539.32</v>
      </c>
      <c r="Q202" s="25">
        <v>8797539.32</v>
      </c>
      <c r="R202" s="25">
        <f aca="true" t="shared" si="35" ref="R202:R207">+IF(F202&lt;&gt;0,L202/F202*100,0)</f>
        <v>95.93401140801211</v>
      </c>
      <c r="S202" s="25">
        <f aca="true" t="shared" si="36" ref="S202:S207">+IF(G202&lt;&gt;0,M202/G202*100,0)</f>
        <v>97.15765167859752</v>
      </c>
      <c r="T202" s="25">
        <f aca="true" t="shared" si="37" ref="T202:T207">+IF(H202&lt;&gt;0,N202/H202*100,0)</f>
        <v>99.31546000094058</v>
      </c>
      <c r="U202" s="25">
        <f aca="true" t="shared" si="38" ref="U202:U207">+IF(I202&lt;&gt;0,O202/I202*100,0)</f>
        <v>98.93130002142256</v>
      </c>
      <c r="V202" s="25">
        <f aca="true" t="shared" si="39" ref="V202:V207">+IF(J202&lt;&gt;0,P202/J202*100,0)</f>
        <v>87.92985652555183</v>
      </c>
      <c r="W202" s="25">
        <f aca="true" t="shared" si="40" ref="W202:W207">+IF(K202&lt;&gt;0,Q202/K202*100,0)</f>
        <v>87.92985652555183</v>
      </c>
      <c r="X202" s="25">
        <f aca="true" t="shared" si="41" ref="X202:X207">+IF($L202&lt;&gt;0,M202/$L202*100,0)</f>
        <v>87.84599036564342</v>
      </c>
      <c r="Y202" s="25">
        <f aca="true" t="shared" si="42" ref="Y202:Y207">+IF($L202&lt;&gt;0,N202/$L202*100,0)</f>
        <v>58.803333736648014</v>
      </c>
      <c r="Z202" s="25">
        <f aca="true" t="shared" si="43" ref="Z202:Z207">+IF($L202&lt;&gt;0,O202/$L202*100,0)</f>
        <v>0.27804033345255535</v>
      </c>
      <c r="AA202" s="25">
        <f aca="true" t="shared" si="44" ref="AA202:AA207">+IF($L202&lt;&gt;0,P202/$L202*100,0)</f>
        <v>12.154009634356587</v>
      </c>
      <c r="AB202" s="25">
        <f aca="true" t="shared" si="45" ref="AB202:AB207">+IF($L202&lt;&gt;0,Q202/$L202*100,0)</f>
        <v>12.154009634356587</v>
      </c>
      <c r="AC202" s="25">
        <v>105.34</v>
      </c>
      <c r="AD202" s="25">
        <v>101.95</v>
      </c>
      <c r="AE202" s="25">
        <v>101.95</v>
      </c>
      <c r="AF202" s="25">
        <v>72.78</v>
      </c>
      <c r="AG202" s="25">
        <v>138.67</v>
      </c>
      <c r="AH202" s="25">
        <v>138.67</v>
      </c>
    </row>
    <row r="203" spans="1:34" ht="13.5">
      <c r="A203" s="35" t="s">
        <v>228</v>
      </c>
      <c r="B203" s="35">
        <v>1018000</v>
      </c>
      <c r="C203" s="35"/>
      <c r="D203" s="35">
        <v>0</v>
      </c>
      <c r="E203" s="34" t="s">
        <v>246</v>
      </c>
      <c r="F203" s="25">
        <v>37987666.48</v>
      </c>
      <c r="G203" s="25">
        <v>34324787.48</v>
      </c>
      <c r="H203" s="25">
        <v>21512562.48</v>
      </c>
      <c r="I203" s="25">
        <v>344444</v>
      </c>
      <c r="J203" s="25">
        <v>3662879</v>
      </c>
      <c r="K203" s="25">
        <v>3662879</v>
      </c>
      <c r="L203" s="25">
        <v>37691397.6</v>
      </c>
      <c r="M203" s="25">
        <v>34046137.97</v>
      </c>
      <c r="N203" s="25">
        <v>21482262.75</v>
      </c>
      <c r="O203" s="25">
        <v>344442.07</v>
      </c>
      <c r="P203" s="25">
        <v>3645259.63</v>
      </c>
      <c r="Q203" s="25">
        <v>3645259.63</v>
      </c>
      <c r="R203" s="25">
        <f t="shared" si="35"/>
        <v>99.22009192073965</v>
      </c>
      <c r="S203" s="25">
        <f t="shared" si="36"/>
        <v>99.18819742099683</v>
      </c>
      <c r="T203" s="25">
        <f t="shared" si="37"/>
        <v>99.85915332016737</v>
      </c>
      <c r="U203" s="25">
        <f t="shared" si="38"/>
        <v>99.99943967669635</v>
      </c>
      <c r="V203" s="25">
        <f t="shared" si="39"/>
        <v>99.51897482827033</v>
      </c>
      <c r="W203" s="25">
        <f t="shared" si="40"/>
        <v>99.51897482827033</v>
      </c>
      <c r="X203" s="25">
        <f t="shared" si="41"/>
        <v>90.32866950521357</v>
      </c>
      <c r="Y203" s="25">
        <f t="shared" si="42"/>
        <v>56.99513448129607</v>
      </c>
      <c r="Z203" s="25">
        <f t="shared" si="43"/>
        <v>0.9138479651388677</v>
      </c>
      <c r="AA203" s="25">
        <f t="shared" si="44"/>
        <v>9.671330494786428</v>
      </c>
      <c r="AB203" s="25">
        <f t="shared" si="45"/>
        <v>9.671330494786428</v>
      </c>
      <c r="AC203" s="25">
        <v>100.72</v>
      </c>
      <c r="AD203" s="25">
        <v>102.9</v>
      </c>
      <c r="AE203" s="25">
        <v>102.76</v>
      </c>
      <c r="AF203" s="25">
        <v>75.22</v>
      </c>
      <c r="AG203" s="25">
        <v>84.05</v>
      </c>
      <c r="AH203" s="25">
        <v>84.05</v>
      </c>
    </row>
    <row r="204" spans="1:34" ht="13.5">
      <c r="A204" s="35" t="s">
        <v>228</v>
      </c>
      <c r="B204" s="35">
        <v>1019000</v>
      </c>
      <c r="C204" s="35"/>
      <c r="D204" s="35">
        <v>0</v>
      </c>
      <c r="E204" s="34" t="s">
        <v>247</v>
      </c>
      <c r="F204" s="25">
        <v>82844372</v>
      </c>
      <c r="G204" s="25">
        <v>63544018</v>
      </c>
      <c r="H204" s="25">
        <v>41719206</v>
      </c>
      <c r="I204" s="25">
        <v>716523</v>
      </c>
      <c r="J204" s="25">
        <v>19300354</v>
      </c>
      <c r="K204" s="25">
        <v>17165204</v>
      </c>
      <c r="L204" s="25">
        <v>81305234.66</v>
      </c>
      <c r="M204" s="25">
        <v>62808509.02</v>
      </c>
      <c r="N204" s="25">
        <v>41656694.33</v>
      </c>
      <c r="O204" s="25">
        <v>659414.63</v>
      </c>
      <c r="P204" s="25">
        <v>18496725.64</v>
      </c>
      <c r="Q204" s="25">
        <v>16368935.92</v>
      </c>
      <c r="R204" s="25">
        <f t="shared" si="35"/>
        <v>98.14213409693056</v>
      </c>
      <c r="S204" s="25">
        <f t="shared" si="36"/>
        <v>98.84252050287408</v>
      </c>
      <c r="T204" s="25">
        <f t="shared" si="37"/>
        <v>99.85016093067543</v>
      </c>
      <c r="U204" s="25">
        <f t="shared" si="38"/>
        <v>92.02979248398168</v>
      </c>
      <c r="V204" s="25">
        <f t="shared" si="39"/>
        <v>95.83619885935771</v>
      </c>
      <c r="W204" s="25">
        <f t="shared" si="40"/>
        <v>95.36114991700651</v>
      </c>
      <c r="X204" s="25">
        <f t="shared" si="41"/>
        <v>77.25026473713643</v>
      </c>
      <c r="Y204" s="25">
        <f t="shared" si="42"/>
        <v>51.23494754575007</v>
      </c>
      <c r="Z204" s="25">
        <f t="shared" si="43"/>
        <v>0.811035885644414</v>
      </c>
      <c r="AA204" s="25">
        <f t="shared" si="44"/>
        <v>22.74973526286358</v>
      </c>
      <c r="AB204" s="25">
        <f t="shared" si="45"/>
        <v>20.13269623838018</v>
      </c>
      <c r="AC204" s="25">
        <v>104.05</v>
      </c>
      <c r="AD204" s="25">
        <v>97.41</v>
      </c>
      <c r="AE204" s="25">
        <v>103.34</v>
      </c>
      <c r="AF204" s="25">
        <v>91.12</v>
      </c>
      <c r="AG204" s="25">
        <v>135.4</v>
      </c>
      <c r="AH204" s="25">
        <v>122.19</v>
      </c>
    </row>
    <row r="205" spans="1:34" ht="13.5">
      <c r="A205" s="35" t="s">
        <v>228</v>
      </c>
      <c r="B205" s="35">
        <v>1020000</v>
      </c>
      <c r="C205" s="35"/>
      <c r="D205" s="35">
        <v>0</v>
      </c>
      <c r="E205" s="34" t="s">
        <v>248</v>
      </c>
      <c r="F205" s="25">
        <v>118379927.93</v>
      </c>
      <c r="G205" s="25">
        <v>106751057.1</v>
      </c>
      <c r="H205" s="25">
        <v>64596282.41</v>
      </c>
      <c r="I205" s="25">
        <v>500000</v>
      </c>
      <c r="J205" s="25">
        <v>11628870.83</v>
      </c>
      <c r="K205" s="25">
        <v>11628870.83</v>
      </c>
      <c r="L205" s="25">
        <v>116335486.6</v>
      </c>
      <c r="M205" s="25">
        <v>105155377.67</v>
      </c>
      <c r="N205" s="25">
        <v>64448196.93</v>
      </c>
      <c r="O205" s="25">
        <v>475651.82</v>
      </c>
      <c r="P205" s="25">
        <v>11180108.93</v>
      </c>
      <c r="Q205" s="25">
        <v>11180108.93</v>
      </c>
      <c r="R205" s="25">
        <f t="shared" si="35"/>
        <v>98.272983126659</v>
      </c>
      <c r="S205" s="25">
        <f t="shared" si="36"/>
        <v>98.50523313459536</v>
      </c>
      <c r="T205" s="25">
        <f t="shared" si="37"/>
        <v>99.77075231812866</v>
      </c>
      <c r="U205" s="25">
        <f t="shared" si="38"/>
        <v>95.130364</v>
      </c>
      <c r="V205" s="25">
        <f t="shared" si="39"/>
        <v>96.14096754052602</v>
      </c>
      <c r="W205" s="25">
        <f t="shared" si="40"/>
        <v>96.14096754052602</v>
      </c>
      <c r="X205" s="25">
        <f t="shared" si="41"/>
        <v>90.38976905779325</v>
      </c>
      <c r="Y205" s="25">
        <f t="shared" si="42"/>
        <v>55.39857081751356</v>
      </c>
      <c r="Z205" s="25">
        <f t="shared" si="43"/>
        <v>0.4088621914957461</v>
      </c>
      <c r="AA205" s="25">
        <f t="shared" si="44"/>
        <v>9.610230942206762</v>
      </c>
      <c r="AB205" s="25">
        <f t="shared" si="45"/>
        <v>9.610230942206762</v>
      </c>
      <c r="AC205" s="25">
        <v>101.34</v>
      </c>
      <c r="AD205" s="25">
        <v>99.94</v>
      </c>
      <c r="AE205" s="25">
        <v>104.03</v>
      </c>
      <c r="AF205" s="25">
        <v>66.35</v>
      </c>
      <c r="AG205" s="25">
        <v>116.65</v>
      </c>
      <c r="AH205" s="25">
        <v>116.65</v>
      </c>
    </row>
    <row r="206" spans="1:34" ht="13.5">
      <c r="A206" s="35" t="s">
        <v>228</v>
      </c>
      <c r="B206" s="35">
        <v>1021000</v>
      </c>
      <c r="C206" s="35"/>
      <c r="D206" s="35">
        <v>0</v>
      </c>
      <c r="E206" s="34" t="s">
        <v>249</v>
      </c>
      <c r="F206" s="25">
        <v>31314481.77</v>
      </c>
      <c r="G206" s="25">
        <v>25635234.7</v>
      </c>
      <c r="H206" s="25">
        <v>15962640.2</v>
      </c>
      <c r="I206" s="25">
        <v>295000</v>
      </c>
      <c r="J206" s="25">
        <v>5679247.07</v>
      </c>
      <c r="K206" s="25">
        <v>5679247.07</v>
      </c>
      <c r="L206" s="25">
        <v>30683982.56</v>
      </c>
      <c r="M206" s="25">
        <v>25159965.49</v>
      </c>
      <c r="N206" s="25">
        <v>15847883.75</v>
      </c>
      <c r="O206" s="25">
        <v>285944.81</v>
      </c>
      <c r="P206" s="25">
        <v>5524017.07</v>
      </c>
      <c r="Q206" s="25">
        <v>5524017.07</v>
      </c>
      <c r="R206" s="25">
        <f t="shared" si="35"/>
        <v>97.9865570995844</v>
      </c>
      <c r="S206" s="25">
        <f t="shared" si="36"/>
        <v>98.14603136830262</v>
      </c>
      <c r="T206" s="25">
        <f t="shared" si="37"/>
        <v>99.28109354992542</v>
      </c>
      <c r="U206" s="25">
        <f t="shared" si="38"/>
        <v>96.9304440677966</v>
      </c>
      <c r="V206" s="25">
        <f t="shared" si="39"/>
        <v>97.26671514574554</v>
      </c>
      <c r="W206" s="25">
        <f t="shared" si="40"/>
        <v>97.26671514574554</v>
      </c>
      <c r="X206" s="25">
        <f t="shared" si="41"/>
        <v>81.99706619178838</v>
      </c>
      <c r="Y206" s="25">
        <f t="shared" si="42"/>
        <v>51.64871841199482</v>
      </c>
      <c r="Z206" s="25">
        <f t="shared" si="43"/>
        <v>0.9319025307124279</v>
      </c>
      <c r="AA206" s="25">
        <f t="shared" si="44"/>
        <v>18.00293380821163</v>
      </c>
      <c r="AB206" s="25">
        <f t="shared" si="45"/>
        <v>18.00293380821163</v>
      </c>
      <c r="AC206" s="25">
        <v>103.37</v>
      </c>
      <c r="AD206" s="25">
        <v>99.32</v>
      </c>
      <c r="AE206" s="25">
        <v>101.39</v>
      </c>
      <c r="AF206" s="25">
        <v>77.66</v>
      </c>
      <c r="AG206" s="25">
        <v>126.98</v>
      </c>
      <c r="AH206" s="25">
        <v>126.98</v>
      </c>
    </row>
    <row r="207" spans="1:34" ht="13.5">
      <c r="A207" s="35" t="s">
        <v>250</v>
      </c>
      <c r="B207" s="35">
        <v>1000000</v>
      </c>
      <c r="C207" s="35"/>
      <c r="D207" s="35">
        <v>0</v>
      </c>
      <c r="E207" s="34" t="s">
        <v>251</v>
      </c>
      <c r="F207" s="25">
        <v>786757034</v>
      </c>
      <c r="G207" s="25">
        <v>515174248</v>
      </c>
      <c r="H207" s="25">
        <v>124286066</v>
      </c>
      <c r="I207" s="25">
        <v>12000000</v>
      </c>
      <c r="J207" s="25">
        <v>271582786</v>
      </c>
      <c r="K207" s="25">
        <v>248923240</v>
      </c>
      <c r="L207" s="25">
        <v>749749703.63</v>
      </c>
      <c r="M207" s="25">
        <v>492762558.72</v>
      </c>
      <c r="N207" s="25">
        <v>120758047.81</v>
      </c>
      <c r="O207" s="25">
        <v>11970465.53</v>
      </c>
      <c r="P207" s="25">
        <v>256987144.91</v>
      </c>
      <c r="Q207" s="25">
        <v>234327599.15</v>
      </c>
      <c r="R207" s="25">
        <f t="shared" si="35"/>
        <v>95.29621868369593</v>
      </c>
      <c r="S207" s="25">
        <f t="shared" si="36"/>
        <v>95.64968758298649</v>
      </c>
      <c r="T207" s="25">
        <f t="shared" si="37"/>
        <v>97.1613727077016</v>
      </c>
      <c r="U207" s="25">
        <f t="shared" si="38"/>
        <v>99.75387941666666</v>
      </c>
      <c r="V207" s="25">
        <f t="shared" si="39"/>
        <v>94.6257119956049</v>
      </c>
      <c r="W207" s="25">
        <f t="shared" si="40"/>
        <v>94.13648928480924</v>
      </c>
      <c r="X207" s="25">
        <f t="shared" si="41"/>
        <v>65.72360833678667</v>
      </c>
      <c r="Y207" s="25">
        <f t="shared" si="42"/>
        <v>16.106448222031425</v>
      </c>
      <c r="Z207" s="25">
        <f t="shared" si="43"/>
        <v>1.5965948998770665</v>
      </c>
      <c r="AA207" s="25">
        <f t="shared" si="44"/>
        <v>34.27639166321333</v>
      </c>
      <c r="AB207" s="25">
        <f t="shared" si="45"/>
        <v>31.25411027379882</v>
      </c>
      <c r="AC207" s="25">
        <v>102.72</v>
      </c>
      <c r="AD207" s="25">
        <v>97.72</v>
      </c>
      <c r="AE207" s="25">
        <v>101.38</v>
      </c>
      <c r="AF207" s="25">
        <v>102.06</v>
      </c>
      <c r="AG207" s="25">
        <v>113.89</v>
      </c>
      <c r="AH207" s="25">
        <v>111.22</v>
      </c>
    </row>
  </sheetData>
  <sheetProtection/>
  <mergeCells count="40">
    <mergeCell ref="AH5:AH7"/>
    <mergeCell ref="Y5:Y7"/>
    <mergeCell ref="Z5:Z7"/>
    <mergeCell ref="AA5:AA7"/>
    <mergeCell ref="AB5:AB7"/>
    <mergeCell ref="X5:X7"/>
    <mergeCell ref="AG5:AG7"/>
    <mergeCell ref="AD5:AD7"/>
    <mergeCell ref="AE5:AE7"/>
    <mergeCell ref="AF5:AF7"/>
    <mergeCell ref="T5:T7"/>
    <mergeCell ref="U5:U7"/>
    <mergeCell ref="V5:V7"/>
    <mergeCell ref="W5:W7"/>
    <mergeCell ref="Q6:Q7"/>
    <mergeCell ref="F4:F7"/>
    <mergeCell ref="G4:K4"/>
    <mergeCell ref="G5:G7"/>
    <mergeCell ref="H5:I5"/>
    <mergeCell ref="J5:J7"/>
    <mergeCell ref="N5:O5"/>
    <mergeCell ref="O6:O7"/>
    <mergeCell ref="I6:I7"/>
    <mergeCell ref="P5:P7"/>
    <mergeCell ref="AC5:AC7"/>
    <mergeCell ref="R4:W4"/>
    <mergeCell ref="X4:AB4"/>
    <mergeCell ref="AC4:AH4"/>
    <mergeCell ref="R5:R7"/>
    <mergeCell ref="S5:S7"/>
    <mergeCell ref="A4:A7"/>
    <mergeCell ref="B4:B7"/>
    <mergeCell ref="C4:C7"/>
    <mergeCell ref="D4:D7"/>
    <mergeCell ref="E4:E7"/>
    <mergeCell ref="N6:N7"/>
    <mergeCell ref="M5:M7"/>
    <mergeCell ref="K6:K7"/>
    <mergeCell ref="L4:L7"/>
    <mergeCell ref="M4:Q4"/>
  </mergeCells>
  <printOptions/>
  <pageMargins left="0.11811023622047245" right="0.11811023622047245" top="0.7480314960629921" bottom="0.35433070866141736" header="0.31496062992125984" footer="0.11811023622047245"/>
  <pageSetup horizontalDpi="600" verticalDpi="600" orientation="landscape" paperSize="9" scale="87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tabColor theme="8" tint="0.5999900102615356"/>
    <outlinePr summaryRight="0"/>
  </sheetPr>
  <dimension ref="A1:X207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L9" sqref="L9"/>
    </sheetView>
  </sheetViews>
  <sheetFormatPr defaultColWidth="9.140625" defaultRowHeight="12.75" outlineLevelCol="1"/>
  <cols>
    <col min="1" max="1" width="3.00390625" style="46" customWidth="1"/>
    <col min="2" max="2" width="5.8515625" style="46" customWidth="1"/>
    <col min="3" max="3" width="3.28125" style="46" hidden="1" customWidth="1"/>
    <col min="4" max="4" width="3.140625" style="46" customWidth="1"/>
    <col min="5" max="5" width="17.421875" style="46" customWidth="1" collapsed="1"/>
    <col min="6" max="6" width="16.00390625" style="40" hidden="1" customWidth="1" outlineLevel="1" collapsed="1"/>
    <col min="7" max="10" width="16.00390625" style="40" hidden="1" customWidth="1" outlineLevel="1"/>
    <col min="11" max="11" width="1.421875" style="40" hidden="1" customWidth="1" outlineLevel="1"/>
    <col min="12" max="12" width="11.140625" style="40" customWidth="1"/>
    <col min="13" max="13" width="11.7109375" style="40" customWidth="1" outlineLevel="1"/>
    <col min="14" max="14" width="10.7109375" style="40" customWidth="1" outlineLevel="1"/>
    <col min="15" max="15" width="9.57421875" style="40" customWidth="1" outlineLevel="1"/>
    <col min="16" max="16" width="11.00390625" style="40" customWidth="1" outlineLevel="1"/>
    <col min="17" max="17" width="10.7109375" style="40" customWidth="1" outlineLevel="1"/>
    <col min="18" max="19" width="9.7109375" style="40" customWidth="1"/>
    <col min="20" max="20" width="9.57421875" style="40" customWidth="1"/>
    <col min="21" max="21" width="9.7109375" style="40" customWidth="1"/>
    <col min="22" max="22" width="9.8515625" style="40" customWidth="1"/>
    <col min="23" max="23" width="9.7109375" style="40" customWidth="1"/>
    <col min="24" max="24" width="9.140625" style="40" customWidth="1"/>
    <col min="25" max="16384" width="9.140625" style="40" customWidth="1"/>
  </cols>
  <sheetData>
    <row r="1" spans="6:18" ht="13.5"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8">
      <c r="A2" s="37" t="str">
        <f>+'Spis tabel'!E9</f>
        <v>Tabela 4. Relacja z art. 242 ufp wg stanu na koniec 4 kwartału 2015 roku.</v>
      </c>
      <c r="B2" s="45"/>
      <c r="C2" s="45"/>
      <c r="D2" s="45"/>
      <c r="E2" s="45"/>
      <c r="G2" s="41"/>
      <c r="H2" s="41"/>
      <c r="I2" s="41"/>
      <c r="J2" s="41"/>
      <c r="K2" s="42"/>
      <c r="M2" s="41"/>
      <c r="N2" s="41"/>
      <c r="O2" s="41"/>
      <c r="P2" s="41"/>
      <c r="Q2" s="42"/>
      <c r="R2" s="42"/>
    </row>
    <row r="3" spans="6:18" ht="13.5"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4" ht="13.5" customHeight="1">
      <c r="A4" s="81" t="s">
        <v>31</v>
      </c>
      <c r="B4" s="81" t="s">
        <v>49</v>
      </c>
      <c r="C4" s="81" t="s">
        <v>22</v>
      </c>
      <c r="D4" s="81" t="s">
        <v>0</v>
      </c>
      <c r="E4" s="81" t="s">
        <v>24</v>
      </c>
      <c r="F4" s="79" t="s">
        <v>52</v>
      </c>
      <c r="G4" s="58" t="s">
        <v>6</v>
      </c>
      <c r="H4" s="58"/>
      <c r="I4" s="58"/>
      <c r="J4" s="79" t="s">
        <v>53</v>
      </c>
      <c r="K4" s="29" t="s">
        <v>47</v>
      </c>
      <c r="L4" s="79" t="s">
        <v>54</v>
      </c>
      <c r="M4" s="58" t="s">
        <v>6</v>
      </c>
      <c r="N4" s="58"/>
      <c r="O4" s="58"/>
      <c r="P4" s="79" t="s">
        <v>55</v>
      </c>
      <c r="Q4" s="29" t="s">
        <v>47</v>
      </c>
      <c r="R4" s="79" t="s">
        <v>60</v>
      </c>
      <c r="S4" s="79" t="s">
        <v>61</v>
      </c>
      <c r="T4" s="79" t="s">
        <v>57</v>
      </c>
      <c r="U4" s="58"/>
      <c r="V4" s="79" t="s">
        <v>56</v>
      </c>
      <c r="W4" s="79"/>
      <c r="X4" s="80" t="s">
        <v>62</v>
      </c>
    </row>
    <row r="5" spans="1:24" ht="13.5">
      <c r="A5" s="82"/>
      <c r="B5" s="82"/>
      <c r="C5" s="82"/>
      <c r="D5" s="82"/>
      <c r="E5" s="82"/>
      <c r="F5" s="79"/>
      <c r="G5" s="79" t="s">
        <v>58</v>
      </c>
      <c r="H5" s="79" t="s">
        <v>44</v>
      </c>
      <c r="I5" s="23" t="s">
        <v>47</v>
      </c>
      <c r="J5" s="79"/>
      <c r="K5" s="79" t="s">
        <v>59</v>
      </c>
      <c r="L5" s="79"/>
      <c r="M5" s="79" t="s">
        <v>58</v>
      </c>
      <c r="N5" s="79" t="s">
        <v>44</v>
      </c>
      <c r="O5" s="23" t="s">
        <v>47</v>
      </c>
      <c r="P5" s="79"/>
      <c r="Q5" s="79" t="s">
        <v>59</v>
      </c>
      <c r="R5" s="79"/>
      <c r="S5" s="79"/>
      <c r="T5" s="58"/>
      <c r="U5" s="58"/>
      <c r="V5" s="79"/>
      <c r="W5" s="79"/>
      <c r="X5" s="80"/>
    </row>
    <row r="6" spans="1:24" ht="64.5" customHeight="1">
      <c r="A6" s="82"/>
      <c r="B6" s="82"/>
      <c r="C6" s="82"/>
      <c r="D6" s="82"/>
      <c r="E6" s="82"/>
      <c r="F6" s="79"/>
      <c r="G6" s="79"/>
      <c r="H6" s="79"/>
      <c r="I6" s="30" t="s">
        <v>45</v>
      </c>
      <c r="J6" s="79"/>
      <c r="K6" s="79"/>
      <c r="L6" s="79"/>
      <c r="M6" s="79"/>
      <c r="N6" s="79"/>
      <c r="O6" s="30" t="s">
        <v>45</v>
      </c>
      <c r="P6" s="79"/>
      <c r="Q6" s="79"/>
      <c r="R6" s="79"/>
      <c r="S6" s="79"/>
      <c r="T6" s="19" t="s">
        <v>1</v>
      </c>
      <c r="U6" s="19" t="s">
        <v>2</v>
      </c>
      <c r="V6" s="19" t="s">
        <v>1</v>
      </c>
      <c r="W6" s="19" t="s">
        <v>2</v>
      </c>
      <c r="X6" s="80"/>
    </row>
    <row r="7" spans="1:24" ht="15" customHeight="1">
      <c r="A7" s="83"/>
      <c r="B7" s="83"/>
      <c r="C7" s="83"/>
      <c r="D7" s="83"/>
      <c r="E7" s="83"/>
      <c r="F7" s="21" t="s">
        <v>4</v>
      </c>
      <c r="G7" s="21" t="s">
        <v>4</v>
      </c>
      <c r="H7" s="21" t="s">
        <v>4</v>
      </c>
      <c r="I7" s="21" t="s">
        <v>4</v>
      </c>
      <c r="J7" s="21" t="s">
        <v>4</v>
      </c>
      <c r="K7" s="21" t="s">
        <v>4</v>
      </c>
      <c r="L7" s="21" t="s">
        <v>4</v>
      </c>
      <c r="M7" s="21" t="s">
        <v>4</v>
      </c>
      <c r="N7" s="21" t="s">
        <v>4</v>
      </c>
      <c r="O7" s="21" t="s">
        <v>4</v>
      </c>
      <c r="P7" s="21" t="s">
        <v>4</v>
      </c>
      <c r="Q7" s="21" t="s">
        <v>4</v>
      </c>
      <c r="R7" s="21" t="s">
        <v>4</v>
      </c>
      <c r="S7" s="21" t="s">
        <v>4</v>
      </c>
      <c r="T7" s="21" t="s">
        <v>4</v>
      </c>
      <c r="U7" s="21" t="s">
        <v>4</v>
      </c>
      <c r="V7" s="21" t="s">
        <v>4</v>
      </c>
      <c r="W7" s="21" t="s">
        <v>4</v>
      </c>
      <c r="X7" s="24" t="s">
        <v>5</v>
      </c>
    </row>
    <row r="8" spans="1:24" ht="12.75" customHeight="1">
      <c r="A8" s="26">
        <v>1</v>
      </c>
      <c r="B8" s="26">
        <f aca="true" t="shared" si="0" ref="B8:I8">+A8+1</f>
        <v>2</v>
      </c>
      <c r="C8" s="26">
        <f t="shared" si="0"/>
        <v>3</v>
      </c>
      <c r="D8" s="26">
        <f>+C8+1</f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aca="true" t="shared" si="1" ref="J8:O8">+I8+1</f>
        <v>10</v>
      </c>
      <c r="K8" s="26">
        <f t="shared" si="1"/>
        <v>11</v>
      </c>
      <c r="L8" s="26">
        <f t="shared" si="1"/>
        <v>12</v>
      </c>
      <c r="M8" s="26">
        <f t="shared" si="1"/>
        <v>13</v>
      </c>
      <c r="N8" s="26">
        <f t="shared" si="1"/>
        <v>14</v>
      </c>
      <c r="O8" s="26">
        <f t="shared" si="1"/>
        <v>15</v>
      </c>
      <c r="P8" s="26">
        <f aca="true" t="shared" si="2" ref="P8:X8">+O8+1</f>
        <v>16</v>
      </c>
      <c r="Q8" s="26">
        <f t="shared" si="2"/>
        <v>17</v>
      </c>
      <c r="R8" s="26">
        <f t="shared" si="2"/>
        <v>18</v>
      </c>
      <c r="S8" s="26">
        <f t="shared" si="2"/>
        <v>19</v>
      </c>
      <c r="T8" s="26">
        <f t="shared" si="2"/>
        <v>20</v>
      </c>
      <c r="U8" s="26">
        <f t="shared" si="2"/>
        <v>21</v>
      </c>
      <c r="V8" s="26">
        <f t="shared" si="2"/>
        <v>22</v>
      </c>
      <c r="W8" s="26">
        <f t="shared" si="2"/>
        <v>23</v>
      </c>
      <c r="X8" s="26">
        <f t="shared" si="2"/>
        <v>24</v>
      </c>
    </row>
    <row r="9" spans="1:24" ht="13.5">
      <c r="A9" s="32" t="s">
        <v>63</v>
      </c>
      <c r="B9" s="32">
        <v>1001011</v>
      </c>
      <c r="C9" s="32"/>
      <c r="D9" s="32">
        <v>1</v>
      </c>
      <c r="E9" s="34" t="s">
        <v>64</v>
      </c>
      <c r="F9" s="31">
        <v>181681569.42</v>
      </c>
      <c r="G9" s="31">
        <v>172139591.67</v>
      </c>
      <c r="H9" s="31">
        <v>9541977.75</v>
      </c>
      <c r="I9" s="31">
        <v>4588484</v>
      </c>
      <c r="J9" s="31">
        <v>186977397.59</v>
      </c>
      <c r="K9" s="31">
        <v>159009064.93</v>
      </c>
      <c r="L9" s="31">
        <v>184348148.67</v>
      </c>
      <c r="M9" s="31">
        <v>175780673.75</v>
      </c>
      <c r="N9" s="31">
        <v>8567474.92</v>
      </c>
      <c r="O9" s="31">
        <v>4804343.56</v>
      </c>
      <c r="P9" s="31">
        <v>182333382.94</v>
      </c>
      <c r="Q9" s="31">
        <v>155560777.05</v>
      </c>
      <c r="R9" s="31">
        <v>0</v>
      </c>
      <c r="S9" s="31">
        <v>5319907.01</v>
      </c>
      <c r="T9" s="31">
        <f>+G9-K9</f>
        <v>13130526.73999998</v>
      </c>
      <c r="U9" s="31">
        <f>+M9-Q9</f>
        <v>20219896.699999988</v>
      </c>
      <c r="V9" s="31">
        <f>+G9-K9+R9+S9</f>
        <v>18450433.749999978</v>
      </c>
      <c r="W9" s="31">
        <f>+M9-Q9+R9+S9</f>
        <v>25539803.709999986</v>
      </c>
      <c r="X9" s="31">
        <f>+IF(L9&lt;&gt;0,(M9+O9-Q9)/L9*100,0)</f>
        <v>13.574446198966536</v>
      </c>
    </row>
    <row r="10" spans="1:24" ht="13.5">
      <c r="A10" s="32" t="s">
        <v>63</v>
      </c>
      <c r="B10" s="32">
        <v>1001022</v>
      </c>
      <c r="C10" s="32"/>
      <c r="D10" s="32">
        <v>2</v>
      </c>
      <c r="E10" s="34" t="s">
        <v>64</v>
      </c>
      <c r="F10" s="31">
        <v>40410534.99</v>
      </c>
      <c r="G10" s="31">
        <v>38018140.05</v>
      </c>
      <c r="H10" s="31">
        <v>2392394.94</v>
      </c>
      <c r="I10" s="31">
        <v>159513</v>
      </c>
      <c r="J10" s="31">
        <v>43257346.74</v>
      </c>
      <c r="K10" s="31">
        <v>37936440.61</v>
      </c>
      <c r="L10" s="31">
        <v>39624628.51</v>
      </c>
      <c r="M10" s="31">
        <v>37292228.88</v>
      </c>
      <c r="N10" s="31">
        <v>2332399.63</v>
      </c>
      <c r="O10" s="31">
        <v>105513</v>
      </c>
      <c r="P10" s="31">
        <v>40392747.61</v>
      </c>
      <c r="Q10" s="31">
        <v>35393190.97</v>
      </c>
      <c r="R10" s="31">
        <v>0</v>
      </c>
      <c r="S10" s="31">
        <v>206367.65</v>
      </c>
      <c r="T10" s="31">
        <f aca="true" t="shared" si="3" ref="T10:T73">+G10-K10</f>
        <v>81699.43999999762</v>
      </c>
      <c r="U10" s="31">
        <f aca="true" t="shared" si="4" ref="U10:U73">+M10-Q10</f>
        <v>1899037.9100000039</v>
      </c>
      <c r="V10" s="31">
        <f aca="true" t="shared" si="5" ref="V10:V73">+G10-K10+R10+S10</f>
        <v>288067.08999999764</v>
      </c>
      <c r="W10" s="31">
        <f aca="true" t="shared" si="6" ref="W10:W73">+M10-Q10+R10+S10</f>
        <v>2105405.560000004</v>
      </c>
      <c r="X10" s="31">
        <f aca="true" t="shared" si="7" ref="X10:X73">+IF(L10&lt;&gt;0,(M10+O10-Q10)/L10*100,0)</f>
        <v>5.058850985805757</v>
      </c>
    </row>
    <row r="11" spans="1:24" ht="13.5">
      <c r="A11" s="32" t="s">
        <v>63</v>
      </c>
      <c r="B11" s="32">
        <v>1001032</v>
      </c>
      <c r="C11" s="32"/>
      <c r="D11" s="32">
        <v>2</v>
      </c>
      <c r="E11" s="34" t="s">
        <v>65</v>
      </c>
      <c r="F11" s="31">
        <v>17816622.55</v>
      </c>
      <c r="G11" s="31">
        <v>15322385.12</v>
      </c>
      <c r="H11" s="31">
        <v>2494237.43</v>
      </c>
      <c r="I11" s="31">
        <v>220070</v>
      </c>
      <c r="J11" s="31">
        <v>17351905.06</v>
      </c>
      <c r="K11" s="31">
        <v>13952211.04</v>
      </c>
      <c r="L11" s="31">
        <v>17683601.2</v>
      </c>
      <c r="M11" s="31">
        <v>15301067.5</v>
      </c>
      <c r="N11" s="31">
        <v>2382533.7</v>
      </c>
      <c r="O11" s="31">
        <v>220753.81</v>
      </c>
      <c r="P11" s="31">
        <v>16562967.73</v>
      </c>
      <c r="Q11" s="31">
        <v>13433023.02</v>
      </c>
      <c r="R11" s="31">
        <v>0</v>
      </c>
      <c r="S11" s="31">
        <v>6682.51</v>
      </c>
      <c r="T11" s="31">
        <f t="shared" si="3"/>
        <v>1370174.08</v>
      </c>
      <c r="U11" s="31">
        <f t="shared" si="4"/>
        <v>1868044.4800000004</v>
      </c>
      <c r="V11" s="31">
        <f t="shared" si="5"/>
        <v>1376856.59</v>
      </c>
      <c r="W11" s="31">
        <f t="shared" si="6"/>
        <v>1874726.9900000005</v>
      </c>
      <c r="X11" s="31">
        <f t="shared" si="7"/>
        <v>11.812063992938276</v>
      </c>
    </row>
    <row r="12" spans="1:24" ht="13.5">
      <c r="A12" s="32" t="s">
        <v>63</v>
      </c>
      <c r="B12" s="32">
        <v>1001042</v>
      </c>
      <c r="C12" s="32"/>
      <c r="D12" s="32">
        <v>2</v>
      </c>
      <c r="E12" s="34" t="s">
        <v>66</v>
      </c>
      <c r="F12" s="31">
        <v>274070797.67</v>
      </c>
      <c r="G12" s="31">
        <v>273735430.67</v>
      </c>
      <c r="H12" s="31">
        <v>335367</v>
      </c>
      <c r="I12" s="31">
        <v>100000</v>
      </c>
      <c r="J12" s="31">
        <v>298117366.89</v>
      </c>
      <c r="K12" s="31">
        <v>183624921.17</v>
      </c>
      <c r="L12" s="31">
        <v>269999658.73</v>
      </c>
      <c r="M12" s="31">
        <v>269697336.45</v>
      </c>
      <c r="N12" s="31">
        <v>302322.28</v>
      </c>
      <c r="O12" s="31">
        <v>66955.28</v>
      </c>
      <c r="P12" s="31">
        <v>265313880.5</v>
      </c>
      <c r="Q12" s="31">
        <v>168567490.96</v>
      </c>
      <c r="R12" s="31">
        <v>526393906</v>
      </c>
      <c r="S12" s="31">
        <v>0</v>
      </c>
      <c r="T12" s="31">
        <f t="shared" si="3"/>
        <v>90110509.50000003</v>
      </c>
      <c r="U12" s="31">
        <f t="shared" si="4"/>
        <v>101129845.48999998</v>
      </c>
      <c r="V12" s="31">
        <f t="shared" si="5"/>
        <v>616504415.5</v>
      </c>
      <c r="W12" s="31">
        <f t="shared" si="6"/>
        <v>627523751.49</v>
      </c>
      <c r="X12" s="31">
        <f t="shared" si="7"/>
        <v>37.48034395524806</v>
      </c>
    </row>
    <row r="13" spans="1:24" ht="13.5">
      <c r="A13" s="32" t="s">
        <v>63</v>
      </c>
      <c r="B13" s="32">
        <v>1001052</v>
      </c>
      <c r="C13" s="32"/>
      <c r="D13" s="32">
        <v>2</v>
      </c>
      <c r="E13" s="34" t="s">
        <v>67</v>
      </c>
      <c r="F13" s="31">
        <v>13559484.54</v>
      </c>
      <c r="G13" s="31">
        <v>12358609.29</v>
      </c>
      <c r="H13" s="31">
        <v>1200875.25</v>
      </c>
      <c r="I13" s="31">
        <v>0</v>
      </c>
      <c r="J13" s="31">
        <v>15489382.47</v>
      </c>
      <c r="K13" s="31">
        <v>11211702.45</v>
      </c>
      <c r="L13" s="31">
        <v>13709826.86</v>
      </c>
      <c r="M13" s="31">
        <v>12508959.38</v>
      </c>
      <c r="N13" s="31">
        <v>1200867.48</v>
      </c>
      <c r="O13" s="31">
        <v>0</v>
      </c>
      <c r="P13" s="31">
        <v>14935016.89</v>
      </c>
      <c r="Q13" s="31">
        <v>10689057.44</v>
      </c>
      <c r="R13" s="31">
        <v>2167113.9</v>
      </c>
      <c r="S13" s="31">
        <v>100279.8</v>
      </c>
      <c r="T13" s="31">
        <f t="shared" si="3"/>
        <v>1146906.8399999999</v>
      </c>
      <c r="U13" s="31">
        <f t="shared" si="4"/>
        <v>1819901.9400000013</v>
      </c>
      <c r="V13" s="31">
        <f t="shared" si="5"/>
        <v>3414300.5399999996</v>
      </c>
      <c r="W13" s="31">
        <f t="shared" si="6"/>
        <v>4087295.640000001</v>
      </c>
      <c r="X13" s="31">
        <f t="shared" si="7"/>
        <v>13.27443416014082</v>
      </c>
    </row>
    <row r="14" spans="1:24" ht="13.5">
      <c r="A14" s="32" t="s">
        <v>63</v>
      </c>
      <c r="B14" s="32">
        <v>1001062</v>
      </c>
      <c r="C14" s="32"/>
      <c r="D14" s="32">
        <v>2</v>
      </c>
      <c r="E14" s="34" t="s">
        <v>68</v>
      </c>
      <c r="F14" s="31">
        <v>16145626.89</v>
      </c>
      <c r="G14" s="31">
        <v>16045348.89</v>
      </c>
      <c r="H14" s="31">
        <v>100278</v>
      </c>
      <c r="I14" s="31">
        <v>0</v>
      </c>
      <c r="J14" s="31">
        <v>16515626.89</v>
      </c>
      <c r="K14" s="31">
        <v>15785578.89</v>
      </c>
      <c r="L14" s="31">
        <v>16094439.47</v>
      </c>
      <c r="M14" s="31">
        <v>15988859.7</v>
      </c>
      <c r="N14" s="31">
        <v>105579.77</v>
      </c>
      <c r="O14" s="31">
        <v>345</v>
      </c>
      <c r="P14" s="31">
        <v>16040097.89</v>
      </c>
      <c r="Q14" s="31">
        <v>15338614.51</v>
      </c>
      <c r="R14" s="31">
        <v>0</v>
      </c>
      <c r="S14" s="31">
        <v>1354387.51</v>
      </c>
      <c r="T14" s="31">
        <f t="shared" si="3"/>
        <v>259770</v>
      </c>
      <c r="U14" s="31">
        <f t="shared" si="4"/>
        <v>650245.1899999995</v>
      </c>
      <c r="V14" s="31">
        <f t="shared" si="5"/>
        <v>1614157.51</v>
      </c>
      <c r="W14" s="31">
        <f t="shared" si="6"/>
        <v>2004632.6999999995</v>
      </c>
      <c r="X14" s="31">
        <f t="shared" si="7"/>
        <v>4.042328974629394</v>
      </c>
    </row>
    <row r="15" spans="1:24" ht="13.5">
      <c r="A15" s="32" t="s">
        <v>63</v>
      </c>
      <c r="B15" s="32">
        <v>1001072</v>
      </c>
      <c r="C15" s="32"/>
      <c r="D15" s="32">
        <v>2</v>
      </c>
      <c r="E15" s="34" t="s">
        <v>69</v>
      </c>
      <c r="F15" s="31">
        <v>45764631.59</v>
      </c>
      <c r="G15" s="31">
        <v>43004939.6</v>
      </c>
      <c r="H15" s="31">
        <v>2759691.99</v>
      </c>
      <c r="I15" s="31">
        <v>107866</v>
      </c>
      <c r="J15" s="31">
        <v>54444313.14</v>
      </c>
      <c r="K15" s="31">
        <v>41919727.56</v>
      </c>
      <c r="L15" s="31">
        <v>45362847.53</v>
      </c>
      <c r="M15" s="31">
        <v>42737894.38</v>
      </c>
      <c r="N15" s="31">
        <v>2624953.15</v>
      </c>
      <c r="O15" s="31">
        <v>107866.4</v>
      </c>
      <c r="P15" s="31">
        <v>48148011.18</v>
      </c>
      <c r="Q15" s="31">
        <v>37255049.18</v>
      </c>
      <c r="R15" s="31">
        <v>5553000.17</v>
      </c>
      <c r="S15" s="31">
        <v>0</v>
      </c>
      <c r="T15" s="31">
        <f t="shared" si="3"/>
        <v>1085212.039999999</v>
      </c>
      <c r="U15" s="31">
        <f t="shared" si="4"/>
        <v>5482845.200000003</v>
      </c>
      <c r="V15" s="31">
        <f t="shared" si="5"/>
        <v>6638212.209999999</v>
      </c>
      <c r="W15" s="31">
        <f t="shared" si="6"/>
        <v>11035845.370000003</v>
      </c>
      <c r="X15" s="31">
        <f t="shared" si="7"/>
        <v>12.324428258835985</v>
      </c>
    </row>
    <row r="16" spans="1:24" ht="13.5">
      <c r="A16" s="32" t="s">
        <v>63</v>
      </c>
      <c r="B16" s="32">
        <v>1001083</v>
      </c>
      <c r="C16" s="32"/>
      <c r="D16" s="32">
        <v>3</v>
      </c>
      <c r="E16" s="34" t="s">
        <v>70</v>
      </c>
      <c r="F16" s="31">
        <v>45877293.46</v>
      </c>
      <c r="G16" s="31">
        <v>44459438.26</v>
      </c>
      <c r="H16" s="31">
        <v>1417855.2</v>
      </c>
      <c r="I16" s="31">
        <v>650000</v>
      </c>
      <c r="J16" s="31">
        <v>48390382.05</v>
      </c>
      <c r="K16" s="31">
        <v>43079914.6</v>
      </c>
      <c r="L16" s="31">
        <v>45768142.91</v>
      </c>
      <c r="M16" s="31">
        <v>44300972.58</v>
      </c>
      <c r="N16" s="31">
        <v>1467170.33</v>
      </c>
      <c r="O16" s="31">
        <v>688194.68</v>
      </c>
      <c r="P16" s="31">
        <v>45049711.14</v>
      </c>
      <c r="Q16" s="31">
        <v>40049472.14</v>
      </c>
      <c r="R16" s="31">
        <v>0</v>
      </c>
      <c r="S16" s="31">
        <v>4348770.73</v>
      </c>
      <c r="T16" s="31">
        <f t="shared" si="3"/>
        <v>1379523.6599999964</v>
      </c>
      <c r="U16" s="31">
        <f t="shared" si="4"/>
        <v>4251500.439999998</v>
      </c>
      <c r="V16" s="31">
        <f t="shared" si="5"/>
        <v>5728294.389999997</v>
      </c>
      <c r="W16" s="31">
        <f t="shared" si="6"/>
        <v>8600271.169999998</v>
      </c>
      <c r="X16" s="31">
        <f t="shared" si="7"/>
        <v>10.79286771524372</v>
      </c>
    </row>
    <row r="17" spans="1:24" ht="13.5">
      <c r="A17" s="32" t="s">
        <v>63</v>
      </c>
      <c r="B17" s="32">
        <v>1002011</v>
      </c>
      <c r="C17" s="32"/>
      <c r="D17" s="32">
        <v>1</v>
      </c>
      <c r="E17" s="34" t="s">
        <v>71</v>
      </c>
      <c r="F17" s="31">
        <v>166844265.15</v>
      </c>
      <c r="G17" s="31">
        <v>148230568.15</v>
      </c>
      <c r="H17" s="31">
        <v>18613697</v>
      </c>
      <c r="I17" s="31">
        <v>7840160</v>
      </c>
      <c r="J17" s="31">
        <v>172786281.15</v>
      </c>
      <c r="K17" s="31">
        <v>141826781.15</v>
      </c>
      <c r="L17" s="31">
        <v>157123390.55</v>
      </c>
      <c r="M17" s="31">
        <v>143177702.64</v>
      </c>
      <c r="N17" s="31">
        <v>13945687.91</v>
      </c>
      <c r="O17" s="31">
        <v>6528420.09</v>
      </c>
      <c r="P17" s="31">
        <v>158782132.14</v>
      </c>
      <c r="Q17" s="31">
        <v>133273657.87</v>
      </c>
      <c r="R17" s="31">
        <v>0</v>
      </c>
      <c r="S17" s="31">
        <v>3979508.28</v>
      </c>
      <c r="T17" s="31">
        <f t="shared" si="3"/>
        <v>6403787</v>
      </c>
      <c r="U17" s="31">
        <f t="shared" si="4"/>
        <v>9904044.76999998</v>
      </c>
      <c r="V17" s="31">
        <f t="shared" si="5"/>
        <v>10383295.28</v>
      </c>
      <c r="W17" s="31">
        <f t="shared" si="6"/>
        <v>13883553.04999998</v>
      </c>
      <c r="X17" s="31">
        <f t="shared" si="7"/>
        <v>10.458318651652839</v>
      </c>
    </row>
    <row r="18" spans="1:24" ht="13.5">
      <c r="A18" s="32" t="s">
        <v>63</v>
      </c>
      <c r="B18" s="32">
        <v>1002022</v>
      </c>
      <c r="C18" s="32"/>
      <c r="D18" s="32">
        <v>2</v>
      </c>
      <c r="E18" s="34" t="s">
        <v>72</v>
      </c>
      <c r="F18" s="31">
        <v>14169546.45</v>
      </c>
      <c r="G18" s="31">
        <v>13986725.99</v>
      </c>
      <c r="H18" s="31">
        <v>182820.46</v>
      </c>
      <c r="I18" s="31">
        <v>175000</v>
      </c>
      <c r="J18" s="31">
        <v>14308746.45</v>
      </c>
      <c r="K18" s="31">
        <v>13778073.45</v>
      </c>
      <c r="L18" s="31">
        <v>14095206.57</v>
      </c>
      <c r="M18" s="31">
        <v>13980291.71</v>
      </c>
      <c r="N18" s="31">
        <v>114914.86</v>
      </c>
      <c r="O18" s="31">
        <v>83154.4</v>
      </c>
      <c r="P18" s="31">
        <v>12938776.86</v>
      </c>
      <c r="Q18" s="31">
        <v>12615693.85</v>
      </c>
      <c r="R18" s="31">
        <v>1902936.73</v>
      </c>
      <c r="S18" s="31">
        <v>0</v>
      </c>
      <c r="T18" s="31">
        <f t="shared" si="3"/>
        <v>208652.54000000097</v>
      </c>
      <c r="U18" s="31">
        <f t="shared" si="4"/>
        <v>1364597.8600000013</v>
      </c>
      <c r="V18" s="31">
        <f t="shared" si="5"/>
        <v>2111589.270000001</v>
      </c>
      <c r="W18" s="31">
        <f t="shared" si="6"/>
        <v>3267534.5900000012</v>
      </c>
      <c r="X18" s="31">
        <f t="shared" si="7"/>
        <v>10.27123833063485</v>
      </c>
    </row>
    <row r="19" spans="1:24" ht="13.5">
      <c r="A19" s="32" t="s">
        <v>63</v>
      </c>
      <c r="B19" s="32">
        <v>1002032</v>
      </c>
      <c r="C19" s="32"/>
      <c r="D19" s="32">
        <v>2</v>
      </c>
      <c r="E19" s="34" t="s">
        <v>73</v>
      </c>
      <c r="F19" s="31">
        <v>9166690.7</v>
      </c>
      <c r="G19" s="31">
        <v>6703679.7</v>
      </c>
      <c r="H19" s="31">
        <v>2463011</v>
      </c>
      <c r="I19" s="31">
        <v>20637</v>
      </c>
      <c r="J19" s="31">
        <v>9769828.52</v>
      </c>
      <c r="K19" s="31">
        <v>6634247.44</v>
      </c>
      <c r="L19" s="31">
        <v>9145681.95</v>
      </c>
      <c r="M19" s="31">
        <v>6682670.95</v>
      </c>
      <c r="N19" s="31">
        <v>2463011</v>
      </c>
      <c r="O19" s="31">
        <v>20637</v>
      </c>
      <c r="P19" s="31">
        <v>9257421.06</v>
      </c>
      <c r="Q19" s="31">
        <v>6191138.06</v>
      </c>
      <c r="R19" s="31">
        <v>0</v>
      </c>
      <c r="S19" s="31">
        <v>334422.82</v>
      </c>
      <c r="T19" s="31">
        <f t="shared" si="3"/>
        <v>69432.25999999978</v>
      </c>
      <c r="U19" s="31">
        <f t="shared" si="4"/>
        <v>491532.8900000006</v>
      </c>
      <c r="V19" s="31">
        <f t="shared" si="5"/>
        <v>403855.0799999998</v>
      </c>
      <c r="W19" s="31">
        <f t="shared" si="6"/>
        <v>825955.7100000007</v>
      </c>
      <c r="X19" s="31">
        <f t="shared" si="7"/>
        <v>5.600127937971871</v>
      </c>
    </row>
    <row r="20" spans="1:24" ht="13.5">
      <c r="A20" s="32" t="s">
        <v>63</v>
      </c>
      <c r="B20" s="32">
        <v>1002043</v>
      </c>
      <c r="C20" s="32"/>
      <c r="D20" s="32">
        <v>3</v>
      </c>
      <c r="E20" s="34" t="s">
        <v>74</v>
      </c>
      <c r="F20" s="31">
        <v>27592283.26</v>
      </c>
      <c r="G20" s="31">
        <v>26949156.03</v>
      </c>
      <c r="H20" s="31">
        <v>643127.23</v>
      </c>
      <c r="I20" s="31">
        <v>68109</v>
      </c>
      <c r="J20" s="31">
        <v>27831757.72</v>
      </c>
      <c r="K20" s="31">
        <v>26114686.2</v>
      </c>
      <c r="L20" s="31">
        <v>29113307.4</v>
      </c>
      <c r="M20" s="31">
        <v>28462261.25</v>
      </c>
      <c r="N20" s="31">
        <v>651046.15</v>
      </c>
      <c r="O20" s="31">
        <v>80090.34</v>
      </c>
      <c r="P20" s="31">
        <v>26587714.99</v>
      </c>
      <c r="Q20" s="31">
        <v>24875749.88</v>
      </c>
      <c r="R20" s="31">
        <v>0</v>
      </c>
      <c r="S20" s="31">
        <v>1161845.3</v>
      </c>
      <c r="T20" s="31">
        <f t="shared" si="3"/>
        <v>834469.8300000019</v>
      </c>
      <c r="U20" s="31">
        <f t="shared" si="4"/>
        <v>3586511.370000001</v>
      </c>
      <c r="V20" s="31">
        <f t="shared" si="5"/>
        <v>1996315.130000002</v>
      </c>
      <c r="W20" s="31">
        <f t="shared" si="6"/>
        <v>4748356.670000001</v>
      </c>
      <c r="X20" s="31">
        <f t="shared" si="7"/>
        <v>12.594246540329529</v>
      </c>
    </row>
    <row r="21" spans="1:24" ht="13.5">
      <c r="A21" s="32" t="s">
        <v>63</v>
      </c>
      <c r="B21" s="32">
        <v>1002052</v>
      </c>
      <c r="C21" s="32"/>
      <c r="D21" s="32">
        <v>2</v>
      </c>
      <c r="E21" s="34" t="s">
        <v>75</v>
      </c>
      <c r="F21" s="31">
        <v>13644773.63</v>
      </c>
      <c r="G21" s="31">
        <v>13407899.63</v>
      </c>
      <c r="H21" s="31">
        <v>236874</v>
      </c>
      <c r="I21" s="31">
        <v>0</v>
      </c>
      <c r="J21" s="31">
        <v>14710878.49</v>
      </c>
      <c r="K21" s="31">
        <v>10928315.49</v>
      </c>
      <c r="L21" s="31">
        <v>13621655.7</v>
      </c>
      <c r="M21" s="31">
        <v>13388351.64</v>
      </c>
      <c r="N21" s="31">
        <v>233304.06</v>
      </c>
      <c r="O21" s="31">
        <v>0</v>
      </c>
      <c r="P21" s="31">
        <v>14286157.37</v>
      </c>
      <c r="Q21" s="31">
        <v>10529462.16</v>
      </c>
      <c r="R21" s="31">
        <v>560479.86</v>
      </c>
      <c r="S21" s="31">
        <v>169179.6</v>
      </c>
      <c r="T21" s="31">
        <f t="shared" si="3"/>
        <v>2479584.1400000006</v>
      </c>
      <c r="U21" s="31">
        <f t="shared" si="4"/>
        <v>2858889.4800000004</v>
      </c>
      <c r="V21" s="31">
        <f t="shared" si="5"/>
        <v>3209243.6000000006</v>
      </c>
      <c r="W21" s="31">
        <f t="shared" si="6"/>
        <v>3588548.9400000004</v>
      </c>
      <c r="X21" s="31">
        <f t="shared" si="7"/>
        <v>20.987826612002834</v>
      </c>
    </row>
    <row r="22" spans="1:24" ht="13.5">
      <c r="A22" s="32" t="s">
        <v>63</v>
      </c>
      <c r="B22" s="32">
        <v>1002062</v>
      </c>
      <c r="C22" s="32"/>
      <c r="D22" s="32">
        <v>2</v>
      </c>
      <c r="E22" s="34" t="s">
        <v>71</v>
      </c>
      <c r="F22" s="31">
        <v>24019112.9</v>
      </c>
      <c r="G22" s="31">
        <v>23218293.9</v>
      </c>
      <c r="H22" s="31">
        <v>800819</v>
      </c>
      <c r="I22" s="31">
        <v>22000</v>
      </c>
      <c r="J22" s="31">
        <v>24931691.38</v>
      </c>
      <c r="K22" s="31">
        <v>22324016.38</v>
      </c>
      <c r="L22" s="31">
        <v>23915541.92</v>
      </c>
      <c r="M22" s="31">
        <v>23282032.09</v>
      </c>
      <c r="N22" s="31">
        <v>633509.83</v>
      </c>
      <c r="O22" s="31">
        <v>23077.82</v>
      </c>
      <c r="P22" s="31">
        <v>23728330.5</v>
      </c>
      <c r="Q22" s="31">
        <v>21430508.82</v>
      </c>
      <c r="R22" s="31">
        <v>0</v>
      </c>
      <c r="S22" s="31">
        <v>1307178.48</v>
      </c>
      <c r="T22" s="31">
        <f t="shared" si="3"/>
        <v>894277.5199999996</v>
      </c>
      <c r="U22" s="31">
        <f t="shared" si="4"/>
        <v>1851523.2699999996</v>
      </c>
      <c r="V22" s="31">
        <f t="shared" si="5"/>
        <v>2201455.9999999995</v>
      </c>
      <c r="W22" s="31">
        <f t="shared" si="6"/>
        <v>3158701.7499999995</v>
      </c>
      <c r="X22" s="31">
        <f t="shared" si="7"/>
        <v>7.838421961211404</v>
      </c>
    </row>
    <row r="23" spans="1:24" ht="13.5">
      <c r="A23" s="32" t="s">
        <v>63</v>
      </c>
      <c r="B23" s="32">
        <v>1002072</v>
      </c>
      <c r="C23" s="32"/>
      <c r="D23" s="32">
        <v>2</v>
      </c>
      <c r="E23" s="34" t="s">
        <v>76</v>
      </c>
      <c r="F23" s="31">
        <v>8149177.83</v>
      </c>
      <c r="G23" s="31">
        <v>8004477.83</v>
      </c>
      <c r="H23" s="31">
        <v>144700</v>
      </c>
      <c r="I23" s="31">
        <v>121700</v>
      </c>
      <c r="J23" s="31">
        <v>8137006.85</v>
      </c>
      <c r="K23" s="31">
        <v>8004156.85</v>
      </c>
      <c r="L23" s="31">
        <v>7703609.46</v>
      </c>
      <c r="M23" s="31">
        <v>7640081.86</v>
      </c>
      <c r="N23" s="31">
        <v>63527.6</v>
      </c>
      <c r="O23" s="31">
        <v>63527.6</v>
      </c>
      <c r="P23" s="31">
        <v>7545419.64</v>
      </c>
      <c r="Q23" s="31">
        <v>7529959.14</v>
      </c>
      <c r="R23" s="31">
        <v>0</v>
      </c>
      <c r="S23" s="31">
        <v>92282.02</v>
      </c>
      <c r="T23" s="31">
        <f t="shared" si="3"/>
        <v>320.98000000044703</v>
      </c>
      <c r="U23" s="31">
        <f t="shared" si="4"/>
        <v>110122.72000000067</v>
      </c>
      <c r="V23" s="31">
        <f t="shared" si="5"/>
        <v>92603.00000000045</v>
      </c>
      <c r="W23" s="31">
        <f t="shared" si="6"/>
        <v>202404.7400000007</v>
      </c>
      <c r="X23" s="31">
        <f t="shared" si="7"/>
        <v>2.2541423069491935</v>
      </c>
    </row>
    <row r="24" spans="1:24" ht="13.5">
      <c r="A24" s="32" t="s">
        <v>63</v>
      </c>
      <c r="B24" s="32">
        <v>1002082</v>
      </c>
      <c r="C24" s="32"/>
      <c r="D24" s="32">
        <v>2</v>
      </c>
      <c r="E24" s="34" t="s">
        <v>77</v>
      </c>
      <c r="F24" s="31">
        <v>17015477.89</v>
      </c>
      <c r="G24" s="31">
        <v>14584450.89</v>
      </c>
      <c r="H24" s="31">
        <v>2431027</v>
      </c>
      <c r="I24" s="31">
        <v>58000</v>
      </c>
      <c r="J24" s="31">
        <v>16446993.89</v>
      </c>
      <c r="K24" s="31">
        <v>13775604.89</v>
      </c>
      <c r="L24" s="31">
        <v>16427828.37</v>
      </c>
      <c r="M24" s="31">
        <v>14073922.4</v>
      </c>
      <c r="N24" s="31">
        <v>2353905.97</v>
      </c>
      <c r="O24" s="31">
        <v>6997.04</v>
      </c>
      <c r="P24" s="31">
        <v>15418618.41</v>
      </c>
      <c r="Q24" s="31">
        <v>13055498.62</v>
      </c>
      <c r="R24" s="31">
        <v>0</v>
      </c>
      <c r="S24" s="31">
        <v>137654.53</v>
      </c>
      <c r="T24" s="31">
        <f t="shared" si="3"/>
        <v>808846</v>
      </c>
      <c r="U24" s="31">
        <f t="shared" si="4"/>
        <v>1018423.7800000012</v>
      </c>
      <c r="V24" s="31">
        <f t="shared" si="5"/>
        <v>946500.53</v>
      </c>
      <c r="W24" s="31">
        <f t="shared" si="6"/>
        <v>1156078.3100000012</v>
      </c>
      <c r="X24" s="31">
        <f t="shared" si="7"/>
        <v>6.241974270151206</v>
      </c>
    </row>
    <row r="25" spans="1:24" ht="13.5">
      <c r="A25" s="32" t="s">
        <v>63</v>
      </c>
      <c r="B25" s="32">
        <v>1002092</v>
      </c>
      <c r="C25" s="32"/>
      <c r="D25" s="32">
        <v>2</v>
      </c>
      <c r="E25" s="34" t="s">
        <v>78</v>
      </c>
      <c r="F25" s="31">
        <v>8753839.36</v>
      </c>
      <c r="G25" s="31">
        <v>7710670.73</v>
      </c>
      <c r="H25" s="31">
        <v>1043168.63</v>
      </c>
      <c r="I25" s="31">
        <v>150000</v>
      </c>
      <c r="J25" s="31">
        <v>9278416.71</v>
      </c>
      <c r="K25" s="31">
        <v>7348451</v>
      </c>
      <c r="L25" s="31">
        <v>8321040.62</v>
      </c>
      <c r="M25" s="31">
        <v>7430724.99</v>
      </c>
      <c r="N25" s="31">
        <v>890315.63</v>
      </c>
      <c r="O25" s="31">
        <v>3000</v>
      </c>
      <c r="P25" s="31">
        <v>8702768.91</v>
      </c>
      <c r="Q25" s="31">
        <v>6807504.29</v>
      </c>
      <c r="R25" s="31">
        <v>0</v>
      </c>
      <c r="S25" s="31">
        <v>216860.25</v>
      </c>
      <c r="T25" s="31">
        <f t="shared" si="3"/>
        <v>362219.73000000045</v>
      </c>
      <c r="U25" s="31">
        <f t="shared" si="4"/>
        <v>623220.7000000002</v>
      </c>
      <c r="V25" s="31">
        <f t="shared" si="5"/>
        <v>579079.9800000004</v>
      </c>
      <c r="W25" s="31">
        <f t="shared" si="6"/>
        <v>840080.9500000002</v>
      </c>
      <c r="X25" s="31">
        <f t="shared" si="7"/>
        <v>7.525749826227866</v>
      </c>
    </row>
    <row r="26" spans="1:24" ht="13.5">
      <c r="A26" s="32" t="s">
        <v>63</v>
      </c>
      <c r="B26" s="32">
        <v>1002102</v>
      </c>
      <c r="C26" s="32"/>
      <c r="D26" s="32">
        <v>2</v>
      </c>
      <c r="E26" s="34" t="s">
        <v>79</v>
      </c>
      <c r="F26" s="31">
        <v>11804146.07</v>
      </c>
      <c r="G26" s="31">
        <v>10938728.65</v>
      </c>
      <c r="H26" s="31">
        <v>865417.42</v>
      </c>
      <c r="I26" s="31">
        <v>16480</v>
      </c>
      <c r="J26" s="31">
        <v>12581146.07</v>
      </c>
      <c r="K26" s="31">
        <v>10864515.27</v>
      </c>
      <c r="L26" s="31">
        <v>11723262.99</v>
      </c>
      <c r="M26" s="31">
        <v>10858252.58</v>
      </c>
      <c r="N26" s="31">
        <v>865010.41</v>
      </c>
      <c r="O26" s="31">
        <v>16480</v>
      </c>
      <c r="P26" s="31">
        <v>11547271.45</v>
      </c>
      <c r="Q26" s="31">
        <v>9916611.37</v>
      </c>
      <c r="R26" s="31">
        <v>0</v>
      </c>
      <c r="S26" s="31">
        <v>489500</v>
      </c>
      <c r="T26" s="31">
        <f t="shared" si="3"/>
        <v>74213.38000000082</v>
      </c>
      <c r="U26" s="31">
        <f t="shared" si="4"/>
        <v>941641.2100000009</v>
      </c>
      <c r="V26" s="31">
        <f t="shared" si="5"/>
        <v>563713.3800000008</v>
      </c>
      <c r="W26" s="31">
        <f t="shared" si="6"/>
        <v>1431141.210000001</v>
      </c>
      <c r="X26" s="31">
        <f t="shared" si="7"/>
        <v>8.172820236288164</v>
      </c>
    </row>
    <row r="27" spans="1:24" ht="13.5">
      <c r="A27" s="32" t="s">
        <v>63</v>
      </c>
      <c r="B27" s="32">
        <v>1002113</v>
      </c>
      <c r="C27" s="32"/>
      <c r="D27" s="32">
        <v>3</v>
      </c>
      <c r="E27" s="34" t="s">
        <v>80</v>
      </c>
      <c r="F27" s="31">
        <v>34617776.87</v>
      </c>
      <c r="G27" s="31">
        <v>33803916.87</v>
      </c>
      <c r="H27" s="31">
        <v>813860</v>
      </c>
      <c r="I27" s="31">
        <v>508536</v>
      </c>
      <c r="J27" s="31">
        <v>35821291.58</v>
      </c>
      <c r="K27" s="31">
        <v>33700880.98</v>
      </c>
      <c r="L27" s="31">
        <v>33828338.88</v>
      </c>
      <c r="M27" s="31">
        <v>33269310.53</v>
      </c>
      <c r="N27" s="31">
        <v>559028.35</v>
      </c>
      <c r="O27" s="31">
        <v>263519.46</v>
      </c>
      <c r="P27" s="31">
        <v>33823310.31</v>
      </c>
      <c r="Q27" s="31">
        <v>31716452.28</v>
      </c>
      <c r="R27" s="31">
        <v>0</v>
      </c>
      <c r="S27" s="31">
        <v>885995.77</v>
      </c>
      <c r="T27" s="31">
        <f t="shared" si="3"/>
        <v>103035.8900000006</v>
      </c>
      <c r="U27" s="31">
        <f t="shared" si="4"/>
        <v>1552858.25</v>
      </c>
      <c r="V27" s="31">
        <f t="shared" si="5"/>
        <v>989031.6600000006</v>
      </c>
      <c r="W27" s="31">
        <f t="shared" si="6"/>
        <v>2438854.02</v>
      </c>
      <c r="X27" s="31">
        <f t="shared" si="7"/>
        <v>5.369396695602692</v>
      </c>
    </row>
    <row r="28" spans="1:24" ht="13.5">
      <c r="A28" s="32" t="s">
        <v>63</v>
      </c>
      <c r="B28" s="32">
        <v>1003012</v>
      </c>
      <c r="C28" s="32"/>
      <c r="D28" s="32">
        <v>2</v>
      </c>
      <c r="E28" s="34" t="s">
        <v>81</v>
      </c>
      <c r="F28" s="31">
        <v>20520933.61</v>
      </c>
      <c r="G28" s="31">
        <v>17178074.61</v>
      </c>
      <c r="H28" s="31">
        <v>3342859</v>
      </c>
      <c r="I28" s="31">
        <v>187000</v>
      </c>
      <c r="J28" s="31">
        <v>20427358.61</v>
      </c>
      <c r="K28" s="31">
        <v>13886804.09</v>
      </c>
      <c r="L28" s="31">
        <v>20148134.21</v>
      </c>
      <c r="M28" s="31">
        <v>16871233.35</v>
      </c>
      <c r="N28" s="31">
        <v>3276900.86</v>
      </c>
      <c r="O28" s="31">
        <v>134600.14</v>
      </c>
      <c r="P28" s="31">
        <v>18943023.99</v>
      </c>
      <c r="Q28" s="31">
        <v>13007238.62</v>
      </c>
      <c r="R28" s="31">
        <v>632443.06</v>
      </c>
      <c r="S28" s="31">
        <v>1020170</v>
      </c>
      <c r="T28" s="31">
        <f t="shared" si="3"/>
        <v>3291270.5199999996</v>
      </c>
      <c r="U28" s="31">
        <f t="shared" si="4"/>
        <v>3863994.7300000023</v>
      </c>
      <c r="V28" s="31">
        <f t="shared" si="5"/>
        <v>4943883.58</v>
      </c>
      <c r="W28" s="31">
        <f t="shared" si="6"/>
        <v>5516607.790000003</v>
      </c>
      <c r="X28" s="31">
        <f t="shared" si="7"/>
        <v>19.845980914775744</v>
      </c>
    </row>
    <row r="29" spans="1:24" ht="13.5">
      <c r="A29" s="32" t="s">
        <v>63</v>
      </c>
      <c r="B29" s="32">
        <v>1003023</v>
      </c>
      <c r="C29" s="32"/>
      <c r="D29" s="32">
        <v>3</v>
      </c>
      <c r="E29" s="34" t="s">
        <v>82</v>
      </c>
      <c r="F29" s="31">
        <v>77248682.71</v>
      </c>
      <c r="G29" s="31">
        <v>70281961.39</v>
      </c>
      <c r="H29" s="31">
        <v>6966721.32</v>
      </c>
      <c r="I29" s="31">
        <v>600000</v>
      </c>
      <c r="J29" s="31">
        <v>78129755</v>
      </c>
      <c r="K29" s="31">
        <v>65101498.58</v>
      </c>
      <c r="L29" s="31">
        <v>80147681.71</v>
      </c>
      <c r="M29" s="31">
        <v>73948607.21</v>
      </c>
      <c r="N29" s="31">
        <v>6199074.5</v>
      </c>
      <c r="O29" s="31">
        <v>559668.31</v>
      </c>
      <c r="P29" s="31">
        <v>75809582.04</v>
      </c>
      <c r="Q29" s="31">
        <v>63436301.61</v>
      </c>
      <c r="R29" s="31">
        <v>0</v>
      </c>
      <c r="S29" s="31">
        <v>3699675.24</v>
      </c>
      <c r="T29" s="31">
        <f t="shared" si="3"/>
        <v>5180462.810000002</v>
      </c>
      <c r="U29" s="31">
        <f t="shared" si="4"/>
        <v>10512305.599999994</v>
      </c>
      <c r="V29" s="31">
        <f t="shared" si="5"/>
        <v>8880138.050000003</v>
      </c>
      <c r="W29" s="31">
        <f t="shared" si="6"/>
        <v>14211980.839999994</v>
      </c>
      <c r="X29" s="31">
        <f t="shared" si="7"/>
        <v>13.814465588738983</v>
      </c>
    </row>
    <row r="30" spans="1:24" ht="13.5">
      <c r="A30" s="32" t="s">
        <v>63</v>
      </c>
      <c r="B30" s="32">
        <v>1003032</v>
      </c>
      <c r="C30" s="32"/>
      <c r="D30" s="32">
        <v>2</v>
      </c>
      <c r="E30" s="34" t="s">
        <v>83</v>
      </c>
      <c r="F30" s="31">
        <v>20201160.56</v>
      </c>
      <c r="G30" s="31">
        <v>18974196.56</v>
      </c>
      <c r="H30" s="31">
        <v>1226964</v>
      </c>
      <c r="I30" s="31">
        <v>192303</v>
      </c>
      <c r="J30" s="31">
        <v>20464280.56</v>
      </c>
      <c r="K30" s="31">
        <v>17756017.56</v>
      </c>
      <c r="L30" s="31">
        <v>20104855.52</v>
      </c>
      <c r="M30" s="31">
        <v>18910524.11</v>
      </c>
      <c r="N30" s="31">
        <v>1194331.41</v>
      </c>
      <c r="O30" s="31">
        <v>175539.96</v>
      </c>
      <c r="P30" s="31">
        <v>20057231.38</v>
      </c>
      <c r="Q30" s="31">
        <v>17414996</v>
      </c>
      <c r="R30" s="31">
        <v>0</v>
      </c>
      <c r="S30" s="31">
        <v>232037.4</v>
      </c>
      <c r="T30" s="31">
        <f t="shared" si="3"/>
        <v>1218179</v>
      </c>
      <c r="U30" s="31">
        <f t="shared" si="4"/>
        <v>1495528.1099999994</v>
      </c>
      <c r="V30" s="31">
        <f t="shared" si="5"/>
        <v>1450216.4</v>
      </c>
      <c r="W30" s="31">
        <f t="shared" si="6"/>
        <v>1727565.5099999993</v>
      </c>
      <c r="X30" s="31">
        <f t="shared" si="7"/>
        <v>8.311763635096247</v>
      </c>
    </row>
    <row r="31" spans="1:24" ht="13.5">
      <c r="A31" s="32" t="s">
        <v>63</v>
      </c>
      <c r="B31" s="32">
        <v>1003042</v>
      </c>
      <c r="C31" s="32"/>
      <c r="D31" s="32">
        <v>2</v>
      </c>
      <c r="E31" s="34" t="s">
        <v>84</v>
      </c>
      <c r="F31" s="31">
        <v>24266824.32</v>
      </c>
      <c r="G31" s="31">
        <v>23144107.7</v>
      </c>
      <c r="H31" s="31">
        <v>1122716.62</v>
      </c>
      <c r="I31" s="31">
        <v>63295</v>
      </c>
      <c r="J31" s="31">
        <v>24266824.32</v>
      </c>
      <c r="K31" s="31">
        <v>21342557.37</v>
      </c>
      <c r="L31" s="31">
        <v>23778633.41</v>
      </c>
      <c r="M31" s="31">
        <v>22918591.99</v>
      </c>
      <c r="N31" s="31">
        <v>860041.42</v>
      </c>
      <c r="O31" s="31">
        <v>62983</v>
      </c>
      <c r="P31" s="31">
        <v>22191063.16</v>
      </c>
      <c r="Q31" s="31">
        <v>20266303.02</v>
      </c>
      <c r="R31" s="31">
        <v>0</v>
      </c>
      <c r="S31" s="31">
        <v>1448880.01</v>
      </c>
      <c r="T31" s="31">
        <f t="shared" si="3"/>
        <v>1801550.3299999982</v>
      </c>
      <c r="U31" s="31">
        <f t="shared" si="4"/>
        <v>2652288.969999999</v>
      </c>
      <c r="V31" s="31">
        <f t="shared" si="5"/>
        <v>3250430.339999998</v>
      </c>
      <c r="W31" s="31">
        <f t="shared" si="6"/>
        <v>4101168.9799999986</v>
      </c>
      <c r="X31" s="31">
        <f t="shared" si="7"/>
        <v>11.418957192292233</v>
      </c>
    </row>
    <row r="32" spans="1:24" ht="13.5">
      <c r="A32" s="32" t="s">
        <v>63</v>
      </c>
      <c r="B32" s="32">
        <v>1003052</v>
      </c>
      <c r="C32" s="32"/>
      <c r="D32" s="32">
        <v>2</v>
      </c>
      <c r="E32" s="34" t="s">
        <v>85</v>
      </c>
      <c r="F32" s="31">
        <v>10325343.59</v>
      </c>
      <c r="G32" s="31">
        <v>9949402.59</v>
      </c>
      <c r="H32" s="31">
        <v>375941</v>
      </c>
      <c r="I32" s="31">
        <v>27825</v>
      </c>
      <c r="J32" s="31">
        <v>10680243.59</v>
      </c>
      <c r="K32" s="31">
        <v>9835497.59</v>
      </c>
      <c r="L32" s="31">
        <v>10366042.61</v>
      </c>
      <c r="M32" s="31">
        <v>9972522.61</v>
      </c>
      <c r="N32" s="31">
        <v>393520</v>
      </c>
      <c r="O32" s="31">
        <v>0</v>
      </c>
      <c r="P32" s="31">
        <v>10039167.72</v>
      </c>
      <c r="Q32" s="31">
        <v>9289374.46</v>
      </c>
      <c r="R32" s="31">
        <v>0</v>
      </c>
      <c r="S32" s="31">
        <v>170810.96</v>
      </c>
      <c r="T32" s="31">
        <f t="shared" si="3"/>
        <v>113905</v>
      </c>
      <c r="U32" s="31">
        <f t="shared" si="4"/>
        <v>683148.1499999985</v>
      </c>
      <c r="V32" s="31">
        <f t="shared" si="5"/>
        <v>284715.95999999996</v>
      </c>
      <c r="W32" s="31">
        <f t="shared" si="6"/>
        <v>853959.1099999985</v>
      </c>
      <c r="X32" s="31">
        <f t="shared" si="7"/>
        <v>6.5902502594478385</v>
      </c>
    </row>
    <row r="33" spans="1:24" ht="13.5">
      <c r="A33" s="32" t="s">
        <v>63</v>
      </c>
      <c r="B33" s="32">
        <v>1004011</v>
      </c>
      <c r="C33" s="32"/>
      <c r="D33" s="32">
        <v>1</v>
      </c>
      <c r="E33" s="34" t="s">
        <v>86</v>
      </c>
      <c r="F33" s="31">
        <v>46941764.66</v>
      </c>
      <c r="G33" s="31">
        <v>44336260.66</v>
      </c>
      <c r="H33" s="31">
        <v>2605504</v>
      </c>
      <c r="I33" s="31">
        <v>1128000</v>
      </c>
      <c r="J33" s="31">
        <v>47090592.66</v>
      </c>
      <c r="K33" s="31">
        <v>41220111.66</v>
      </c>
      <c r="L33" s="31">
        <v>46303556.9</v>
      </c>
      <c r="M33" s="31">
        <v>44201748.91</v>
      </c>
      <c r="N33" s="31">
        <v>2101807.99</v>
      </c>
      <c r="O33" s="31">
        <v>640475.89</v>
      </c>
      <c r="P33" s="31">
        <v>45071960.29</v>
      </c>
      <c r="Q33" s="31">
        <v>39940361.61</v>
      </c>
      <c r="R33" s="31">
        <v>0</v>
      </c>
      <c r="S33" s="31">
        <v>3577890.74</v>
      </c>
      <c r="T33" s="31">
        <f t="shared" si="3"/>
        <v>3116149</v>
      </c>
      <c r="U33" s="31">
        <f t="shared" si="4"/>
        <v>4261387.299999997</v>
      </c>
      <c r="V33" s="31">
        <f t="shared" si="5"/>
        <v>6694039.74</v>
      </c>
      <c r="W33" s="31">
        <f t="shared" si="6"/>
        <v>7839278.039999997</v>
      </c>
      <c r="X33" s="31">
        <f t="shared" si="7"/>
        <v>10.586364241058979</v>
      </c>
    </row>
    <row r="34" spans="1:24" ht="13.5">
      <c r="A34" s="32" t="s">
        <v>63</v>
      </c>
      <c r="B34" s="32">
        <v>1004022</v>
      </c>
      <c r="C34" s="32"/>
      <c r="D34" s="32">
        <v>2</v>
      </c>
      <c r="E34" s="34" t="s">
        <v>87</v>
      </c>
      <c r="F34" s="31">
        <v>19887569.2</v>
      </c>
      <c r="G34" s="31">
        <v>13308016.23</v>
      </c>
      <c r="H34" s="31">
        <v>6579552.97</v>
      </c>
      <c r="I34" s="31">
        <v>605820</v>
      </c>
      <c r="J34" s="31">
        <v>18494885.66</v>
      </c>
      <c r="K34" s="31">
        <v>13991983.39</v>
      </c>
      <c r="L34" s="31">
        <v>17856502.02</v>
      </c>
      <c r="M34" s="31">
        <v>12390420.7</v>
      </c>
      <c r="N34" s="31">
        <v>5466081.32</v>
      </c>
      <c r="O34" s="31">
        <v>19045.19</v>
      </c>
      <c r="P34" s="31">
        <v>16395207.48</v>
      </c>
      <c r="Q34" s="31">
        <v>12549909.64</v>
      </c>
      <c r="R34" s="31">
        <v>0</v>
      </c>
      <c r="S34" s="31">
        <v>2297812.06</v>
      </c>
      <c r="T34" s="31">
        <f t="shared" si="3"/>
        <v>-683967.1600000001</v>
      </c>
      <c r="U34" s="31">
        <f t="shared" si="4"/>
        <v>-159488.94000000134</v>
      </c>
      <c r="V34" s="31">
        <f t="shared" si="5"/>
        <v>1613844.9</v>
      </c>
      <c r="W34" s="31">
        <f t="shared" si="6"/>
        <v>2138323.1199999987</v>
      </c>
      <c r="X34" s="31">
        <f t="shared" si="7"/>
        <v>-0.7865132255057525</v>
      </c>
    </row>
    <row r="35" spans="1:24" ht="13.5">
      <c r="A35" s="32" t="s">
        <v>63</v>
      </c>
      <c r="B35" s="32">
        <v>1004032</v>
      </c>
      <c r="C35" s="32"/>
      <c r="D35" s="32">
        <v>2</v>
      </c>
      <c r="E35" s="34" t="s">
        <v>88</v>
      </c>
      <c r="F35" s="31">
        <v>11792759.96</v>
      </c>
      <c r="G35" s="31">
        <v>11716787.96</v>
      </c>
      <c r="H35" s="31">
        <v>75972</v>
      </c>
      <c r="I35" s="31">
        <v>0</v>
      </c>
      <c r="J35" s="31">
        <v>12013086.08</v>
      </c>
      <c r="K35" s="31">
        <v>11054813.58</v>
      </c>
      <c r="L35" s="31">
        <v>11803740.57</v>
      </c>
      <c r="M35" s="31">
        <v>11750215.79</v>
      </c>
      <c r="N35" s="31">
        <v>53524.78</v>
      </c>
      <c r="O35" s="31">
        <v>0</v>
      </c>
      <c r="P35" s="31">
        <v>11575442.75</v>
      </c>
      <c r="Q35" s="31">
        <v>10623029.26</v>
      </c>
      <c r="R35" s="31">
        <v>0</v>
      </c>
      <c r="S35" s="31">
        <v>542740.48</v>
      </c>
      <c r="T35" s="31">
        <f t="shared" si="3"/>
        <v>661974.3800000008</v>
      </c>
      <c r="U35" s="31">
        <f t="shared" si="4"/>
        <v>1127186.5299999993</v>
      </c>
      <c r="V35" s="31">
        <f t="shared" si="5"/>
        <v>1204714.8600000008</v>
      </c>
      <c r="W35" s="31">
        <f t="shared" si="6"/>
        <v>1669927.0099999993</v>
      </c>
      <c r="X35" s="31">
        <f t="shared" si="7"/>
        <v>9.549401084473336</v>
      </c>
    </row>
    <row r="36" spans="1:24" ht="13.5">
      <c r="A36" s="32" t="s">
        <v>63</v>
      </c>
      <c r="B36" s="32">
        <v>1004042</v>
      </c>
      <c r="C36" s="32"/>
      <c r="D36" s="32">
        <v>2</v>
      </c>
      <c r="E36" s="34" t="s">
        <v>89</v>
      </c>
      <c r="F36" s="31">
        <v>17430888.94</v>
      </c>
      <c r="G36" s="31">
        <v>16636888.94</v>
      </c>
      <c r="H36" s="31">
        <v>794000</v>
      </c>
      <c r="I36" s="31">
        <v>700000</v>
      </c>
      <c r="J36" s="31">
        <v>19460470.94</v>
      </c>
      <c r="K36" s="31">
        <v>16948166.74</v>
      </c>
      <c r="L36" s="31">
        <v>17118057.16</v>
      </c>
      <c r="M36" s="31">
        <v>16633749.33</v>
      </c>
      <c r="N36" s="31">
        <v>484307.83</v>
      </c>
      <c r="O36" s="31">
        <v>271967.83</v>
      </c>
      <c r="P36" s="31">
        <v>18285511.59</v>
      </c>
      <c r="Q36" s="31">
        <v>16144807.48</v>
      </c>
      <c r="R36" s="31">
        <v>0</v>
      </c>
      <c r="S36" s="31">
        <v>538088.34</v>
      </c>
      <c r="T36" s="31">
        <f t="shared" si="3"/>
        <v>-311277.7999999989</v>
      </c>
      <c r="U36" s="31">
        <f t="shared" si="4"/>
        <v>488941.8499999996</v>
      </c>
      <c r="V36" s="31">
        <f t="shared" si="5"/>
        <v>226810.54000000108</v>
      </c>
      <c r="W36" s="31">
        <f t="shared" si="6"/>
        <v>1027030.1899999996</v>
      </c>
      <c r="X36" s="31">
        <f t="shared" si="7"/>
        <v>4.445070330633244</v>
      </c>
    </row>
    <row r="37" spans="1:24" ht="13.5">
      <c r="A37" s="32" t="s">
        <v>63</v>
      </c>
      <c r="B37" s="32">
        <v>1004052</v>
      </c>
      <c r="C37" s="32"/>
      <c r="D37" s="32">
        <v>2</v>
      </c>
      <c r="E37" s="34" t="s">
        <v>86</v>
      </c>
      <c r="F37" s="31">
        <v>23778052.52</v>
      </c>
      <c r="G37" s="31">
        <v>23183685.02</v>
      </c>
      <c r="H37" s="31">
        <v>594367.5</v>
      </c>
      <c r="I37" s="31">
        <v>103940.5</v>
      </c>
      <c r="J37" s="31">
        <v>26179529.88</v>
      </c>
      <c r="K37" s="31">
        <v>23170981.38</v>
      </c>
      <c r="L37" s="31">
        <v>24005526.06</v>
      </c>
      <c r="M37" s="31">
        <v>23455878.46</v>
      </c>
      <c r="N37" s="31">
        <v>549647.6</v>
      </c>
      <c r="O37" s="31">
        <v>64125</v>
      </c>
      <c r="P37" s="31">
        <v>22802397.75</v>
      </c>
      <c r="Q37" s="31">
        <v>20877324.9</v>
      </c>
      <c r="R37" s="31">
        <v>0</v>
      </c>
      <c r="S37" s="31">
        <v>3180000.22</v>
      </c>
      <c r="T37" s="31">
        <f t="shared" si="3"/>
        <v>12703.640000000596</v>
      </c>
      <c r="U37" s="31">
        <f t="shared" si="4"/>
        <v>2578553.5600000024</v>
      </c>
      <c r="V37" s="31">
        <f t="shared" si="5"/>
        <v>3192703.860000001</v>
      </c>
      <c r="W37" s="31">
        <f t="shared" si="6"/>
        <v>5758553.780000003</v>
      </c>
      <c r="X37" s="31">
        <f t="shared" si="7"/>
        <v>11.00862590303094</v>
      </c>
    </row>
    <row r="38" spans="1:24" ht="13.5">
      <c r="A38" s="32" t="s">
        <v>63</v>
      </c>
      <c r="B38" s="32">
        <v>1004062</v>
      </c>
      <c r="C38" s="32"/>
      <c r="D38" s="32">
        <v>2</v>
      </c>
      <c r="E38" s="34" t="s">
        <v>90</v>
      </c>
      <c r="F38" s="31">
        <v>19423800.99</v>
      </c>
      <c r="G38" s="31">
        <v>18142464.05</v>
      </c>
      <c r="H38" s="31">
        <v>1281336.94</v>
      </c>
      <c r="I38" s="31">
        <v>80000</v>
      </c>
      <c r="J38" s="31">
        <v>19085097.04</v>
      </c>
      <c r="K38" s="31">
        <v>17272486.94</v>
      </c>
      <c r="L38" s="31">
        <v>18552305.21</v>
      </c>
      <c r="M38" s="31">
        <v>17672902.55</v>
      </c>
      <c r="N38" s="31">
        <v>879402.66</v>
      </c>
      <c r="O38" s="31">
        <v>19900</v>
      </c>
      <c r="P38" s="31">
        <v>18110859.3</v>
      </c>
      <c r="Q38" s="31">
        <v>16523103.64</v>
      </c>
      <c r="R38" s="31">
        <v>0</v>
      </c>
      <c r="S38" s="31">
        <v>70574.56</v>
      </c>
      <c r="T38" s="31">
        <f t="shared" si="3"/>
        <v>869977.1099999994</v>
      </c>
      <c r="U38" s="31">
        <f t="shared" si="4"/>
        <v>1149798.9100000001</v>
      </c>
      <c r="V38" s="31">
        <f t="shared" si="5"/>
        <v>940551.6699999995</v>
      </c>
      <c r="W38" s="31">
        <f t="shared" si="6"/>
        <v>1220373.4700000002</v>
      </c>
      <c r="X38" s="31">
        <f t="shared" si="7"/>
        <v>6.304870994519393</v>
      </c>
    </row>
    <row r="39" spans="1:24" ht="13.5">
      <c r="A39" s="32" t="s">
        <v>63</v>
      </c>
      <c r="B39" s="32">
        <v>1004072</v>
      </c>
      <c r="C39" s="32"/>
      <c r="D39" s="32">
        <v>2</v>
      </c>
      <c r="E39" s="34" t="s">
        <v>91</v>
      </c>
      <c r="F39" s="31">
        <v>12466382.23</v>
      </c>
      <c r="G39" s="31">
        <v>11919084.5</v>
      </c>
      <c r="H39" s="31">
        <v>547297.73</v>
      </c>
      <c r="I39" s="31">
        <v>100000</v>
      </c>
      <c r="J39" s="31">
        <v>12434382.23</v>
      </c>
      <c r="K39" s="31">
        <v>11317924.5</v>
      </c>
      <c r="L39" s="31">
        <v>12624770.41</v>
      </c>
      <c r="M39" s="31">
        <v>12148072.81</v>
      </c>
      <c r="N39" s="31">
        <v>476697.6</v>
      </c>
      <c r="O39" s="31">
        <v>110700</v>
      </c>
      <c r="P39" s="31">
        <v>11644496.91</v>
      </c>
      <c r="Q39" s="31">
        <v>10610465.72</v>
      </c>
      <c r="R39" s="31">
        <v>0</v>
      </c>
      <c r="S39" s="31">
        <v>920280.28</v>
      </c>
      <c r="T39" s="31">
        <f t="shared" si="3"/>
        <v>601160</v>
      </c>
      <c r="U39" s="31">
        <f t="shared" si="4"/>
        <v>1537607.0899999999</v>
      </c>
      <c r="V39" s="31">
        <f t="shared" si="5"/>
        <v>1521440.28</v>
      </c>
      <c r="W39" s="31">
        <f t="shared" si="6"/>
        <v>2457887.37</v>
      </c>
      <c r="X39" s="31">
        <f t="shared" si="7"/>
        <v>13.05613517291678</v>
      </c>
    </row>
    <row r="40" spans="1:24" ht="13.5">
      <c r="A40" s="32" t="s">
        <v>63</v>
      </c>
      <c r="B40" s="32">
        <v>1004082</v>
      </c>
      <c r="C40" s="32"/>
      <c r="D40" s="32">
        <v>2</v>
      </c>
      <c r="E40" s="34" t="s">
        <v>92</v>
      </c>
      <c r="F40" s="31">
        <v>10647085.83</v>
      </c>
      <c r="G40" s="31">
        <v>9902155.01</v>
      </c>
      <c r="H40" s="31">
        <v>744930.82</v>
      </c>
      <c r="I40" s="31">
        <v>32000</v>
      </c>
      <c r="J40" s="31">
        <v>11577185.81</v>
      </c>
      <c r="K40" s="31">
        <v>9337577.97</v>
      </c>
      <c r="L40" s="31">
        <v>10607313.56</v>
      </c>
      <c r="M40" s="31">
        <v>9816363.09</v>
      </c>
      <c r="N40" s="31">
        <v>790950.47</v>
      </c>
      <c r="O40" s="31">
        <v>32028.32</v>
      </c>
      <c r="P40" s="31">
        <v>10593082.48</v>
      </c>
      <c r="Q40" s="31">
        <v>8774943.56</v>
      </c>
      <c r="R40" s="31">
        <v>0</v>
      </c>
      <c r="S40" s="31">
        <v>548762.4</v>
      </c>
      <c r="T40" s="31">
        <f t="shared" si="3"/>
        <v>564577.0399999991</v>
      </c>
      <c r="U40" s="31">
        <f t="shared" si="4"/>
        <v>1041419.5299999993</v>
      </c>
      <c r="V40" s="31">
        <f t="shared" si="5"/>
        <v>1113339.439999999</v>
      </c>
      <c r="W40" s="31">
        <f t="shared" si="6"/>
        <v>1590181.9299999992</v>
      </c>
      <c r="X40" s="31">
        <f t="shared" si="7"/>
        <v>10.119884209400137</v>
      </c>
    </row>
    <row r="41" spans="1:24" ht="13.5">
      <c r="A41" s="32" t="s">
        <v>63</v>
      </c>
      <c r="B41" s="32">
        <v>1005011</v>
      </c>
      <c r="C41" s="32"/>
      <c r="D41" s="32">
        <v>1</v>
      </c>
      <c r="E41" s="34" t="s">
        <v>93</v>
      </c>
      <c r="F41" s="31">
        <v>96368745.52</v>
      </c>
      <c r="G41" s="31">
        <v>89130591.52</v>
      </c>
      <c r="H41" s="31">
        <v>7238154</v>
      </c>
      <c r="I41" s="31">
        <v>2200000</v>
      </c>
      <c r="J41" s="31">
        <v>99159584.52</v>
      </c>
      <c r="K41" s="31">
        <v>79646639.52</v>
      </c>
      <c r="L41" s="31">
        <v>94515691.39</v>
      </c>
      <c r="M41" s="31">
        <v>88055314.23</v>
      </c>
      <c r="N41" s="31">
        <v>6460377.16</v>
      </c>
      <c r="O41" s="31">
        <v>1515592.25</v>
      </c>
      <c r="P41" s="31">
        <v>96450792.31</v>
      </c>
      <c r="Q41" s="31">
        <v>78054538.51</v>
      </c>
      <c r="R41" s="31">
        <v>0</v>
      </c>
      <c r="S41" s="31">
        <v>4535527.34</v>
      </c>
      <c r="T41" s="31">
        <f t="shared" si="3"/>
        <v>9483952</v>
      </c>
      <c r="U41" s="31">
        <f t="shared" si="4"/>
        <v>10000775.719999999</v>
      </c>
      <c r="V41" s="31">
        <f t="shared" si="5"/>
        <v>14019479.34</v>
      </c>
      <c r="W41" s="31">
        <f t="shared" si="6"/>
        <v>14536303.059999999</v>
      </c>
      <c r="X41" s="31">
        <f t="shared" si="7"/>
        <v>12.184609561263242</v>
      </c>
    </row>
    <row r="42" spans="1:24" ht="13.5">
      <c r="A42" s="32" t="s">
        <v>63</v>
      </c>
      <c r="B42" s="32">
        <v>1005022</v>
      </c>
      <c r="C42" s="32"/>
      <c r="D42" s="32">
        <v>2</v>
      </c>
      <c r="E42" s="34" t="s">
        <v>94</v>
      </c>
      <c r="F42" s="31">
        <v>19266911.15</v>
      </c>
      <c r="G42" s="31">
        <v>17688548.87</v>
      </c>
      <c r="H42" s="31">
        <v>1578362.28</v>
      </c>
      <c r="I42" s="31">
        <v>557173</v>
      </c>
      <c r="J42" s="31">
        <v>19210744.99</v>
      </c>
      <c r="K42" s="31">
        <v>17658693.45</v>
      </c>
      <c r="L42" s="31">
        <v>18872456.52</v>
      </c>
      <c r="M42" s="31">
        <v>17356306.74</v>
      </c>
      <c r="N42" s="31">
        <v>1516149.78</v>
      </c>
      <c r="O42" s="31">
        <v>494961</v>
      </c>
      <c r="P42" s="31">
        <v>18814859.67</v>
      </c>
      <c r="Q42" s="31">
        <v>17341052.56</v>
      </c>
      <c r="R42" s="31">
        <v>0</v>
      </c>
      <c r="S42" s="31">
        <v>0.12</v>
      </c>
      <c r="T42" s="31">
        <f t="shared" si="3"/>
        <v>29855.420000001788</v>
      </c>
      <c r="U42" s="31">
        <f t="shared" si="4"/>
        <v>15254.179999999702</v>
      </c>
      <c r="V42" s="31">
        <f t="shared" si="5"/>
        <v>29855.540000001787</v>
      </c>
      <c r="W42" s="31">
        <f t="shared" si="6"/>
        <v>15254.299999999703</v>
      </c>
      <c r="X42" s="31">
        <f t="shared" si="7"/>
        <v>2.7034910874442946</v>
      </c>
    </row>
    <row r="43" spans="1:24" ht="13.5">
      <c r="A43" s="32" t="s">
        <v>63</v>
      </c>
      <c r="B43" s="32">
        <v>1005032</v>
      </c>
      <c r="C43" s="32"/>
      <c r="D43" s="32">
        <v>2</v>
      </c>
      <c r="E43" s="34" t="s">
        <v>95</v>
      </c>
      <c r="F43" s="31">
        <v>8360189.75</v>
      </c>
      <c r="G43" s="31">
        <v>8075957.34</v>
      </c>
      <c r="H43" s="31">
        <v>284232.41</v>
      </c>
      <c r="I43" s="31">
        <v>0</v>
      </c>
      <c r="J43" s="31">
        <v>8416260.15</v>
      </c>
      <c r="K43" s="31">
        <v>7623492.41</v>
      </c>
      <c r="L43" s="31">
        <v>8377096.18</v>
      </c>
      <c r="M43" s="31">
        <v>8097621.55</v>
      </c>
      <c r="N43" s="31">
        <v>279474.63</v>
      </c>
      <c r="O43" s="31">
        <v>0</v>
      </c>
      <c r="P43" s="31">
        <v>7938541.69</v>
      </c>
      <c r="Q43" s="31">
        <v>7225951.82</v>
      </c>
      <c r="R43" s="31">
        <v>0</v>
      </c>
      <c r="S43" s="31">
        <v>372959.92</v>
      </c>
      <c r="T43" s="31">
        <f t="shared" si="3"/>
        <v>452464.9299999997</v>
      </c>
      <c r="U43" s="31">
        <f t="shared" si="4"/>
        <v>871669.7299999995</v>
      </c>
      <c r="V43" s="31">
        <f t="shared" si="5"/>
        <v>825424.8499999996</v>
      </c>
      <c r="W43" s="31">
        <f t="shared" si="6"/>
        <v>1244629.6499999994</v>
      </c>
      <c r="X43" s="31">
        <f t="shared" si="7"/>
        <v>10.40539240890033</v>
      </c>
    </row>
    <row r="44" spans="1:24" ht="13.5">
      <c r="A44" s="32" t="s">
        <v>63</v>
      </c>
      <c r="B44" s="32">
        <v>1005042</v>
      </c>
      <c r="C44" s="32"/>
      <c r="D44" s="32">
        <v>2</v>
      </c>
      <c r="E44" s="34" t="s">
        <v>96</v>
      </c>
      <c r="F44" s="31">
        <v>15434320.14</v>
      </c>
      <c r="G44" s="31">
        <v>13147234.28</v>
      </c>
      <c r="H44" s="31">
        <v>2287085.86</v>
      </c>
      <c r="I44" s="31">
        <v>200000</v>
      </c>
      <c r="J44" s="31">
        <v>16727138.14</v>
      </c>
      <c r="K44" s="31">
        <v>12623839.28</v>
      </c>
      <c r="L44" s="31">
        <v>15814537.93</v>
      </c>
      <c r="M44" s="31">
        <v>13431977.64</v>
      </c>
      <c r="N44" s="31">
        <v>2382560.29</v>
      </c>
      <c r="O44" s="31">
        <v>312919</v>
      </c>
      <c r="P44" s="31">
        <v>15033696.46</v>
      </c>
      <c r="Q44" s="31">
        <v>11427625.04</v>
      </c>
      <c r="R44" s="31">
        <v>1318002</v>
      </c>
      <c r="S44" s="31">
        <v>1112966</v>
      </c>
      <c r="T44" s="31">
        <f t="shared" si="3"/>
        <v>523395</v>
      </c>
      <c r="U44" s="31">
        <f t="shared" si="4"/>
        <v>2004352.6000000015</v>
      </c>
      <c r="V44" s="31">
        <f t="shared" si="5"/>
        <v>2954363</v>
      </c>
      <c r="W44" s="31">
        <f t="shared" si="6"/>
        <v>4435320.6000000015</v>
      </c>
      <c r="X44" s="31">
        <f t="shared" si="7"/>
        <v>14.652793589398295</v>
      </c>
    </row>
    <row r="45" spans="1:24" ht="13.5">
      <c r="A45" s="32" t="s">
        <v>63</v>
      </c>
      <c r="B45" s="32">
        <v>1005052</v>
      </c>
      <c r="C45" s="32"/>
      <c r="D45" s="32">
        <v>2</v>
      </c>
      <c r="E45" s="34" t="s">
        <v>97</v>
      </c>
      <c r="F45" s="31">
        <v>10905867.24</v>
      </c>
      <c r="G45" s="31">
        <v>10323636.19</v>
      </c>
      <c r="H45" s="31">
        <v>582231.05</v>
      </c>
      <c r="I45" s="31">
        <v>160000</v>
      </c>
      <c r="J45" s="31">
        <v>11008192.24</v>
      </c>
      <c r="K45" s="31">
        <v>10052068.98</v>
      </c>
      <c r="L45" s="31">
        <v>10645986.87</v>
      </c>
      <c r="M45" s="31">
        <v>10217605.82</v>
      </c>
      <c r="N45" s="31">
        <v>428381.05</v>
      </c>
      <c r="O45" s="31">
        <v>6150</v>
      </c>
      <c r="P45" s="31">
        <v>10054730.24</v>
      </c>
      <c r="Q45" s="31">
        <v>9257966.89</v>
      </c>
      <c r="R45" s="31">
        <v>0</v>
      </c>
      <c r="S45" s="31">
        <v>522325.47</v>
      </c>
      <c r="T45" s="31">
        <f t="shared" si="3"/>
        <v>271567.20999999903</v>
      </c>
      <c r="U45" s="31">
        <f t="shared" si="4"/>
        <v>959638.9299999997</v>
      </c>
      <c r="V45" s="31">
        <f t="shared" si="5"/>
        <v>793892.679999999</v>
      </c>
      <c r="W45" s="31">
        <f t="shared" si="6"/>
        <v>1481964.3999999997</v>
      </c>
      <c r="X45" s="31">
        <f t="shared" si="7"/>
        <v>9.071859112672378</v>
      </c>
    </row>
    <row r="46" spans="1:24" ht="13.5">
      <c r="A46" s="32" t="s">
        <v>63</v>
      </c>
      <c r="B46" s="32">
        <v>1005062</v>
      </c>
      <c r="C46" s="32"/>
      <c r="D46" s="32">
        <v>2</v>
      </c>
      <c r="E46" s="34" t="s">
        <v>98</v>
      </c>
      <c r="F46" s="31">
        <v>14316096.74</v>
      </c>
      <c r="G46" s="31">
        <v>11498630.74</v>
      </c>
      <c r="H46" s="31">
        <v>2817466</v>
      </c>
      <c r="I46" s="31">
        <v>0</v>
      </c>
      <c r="J46" s="31">
        <v>15366096.74</v>
      </c>
      <c r="K46" s="31">
        <v>10986056.74</v>
      </c>
      <c r="L46" s="31">
        <v>14314996.17</v>
      </c>
      <c r="M46" s="31">
        <v>11503079.9</v>
      </c>
      <c r="N46" s="31">
        <v>2811916.27</v>
      </c>
      <c r="O46" s="31">
        <v>0</v>
      </c>
      <c r="P46" s="31">
        <v>14688941.53</v>
      </c>
      <c r="Q46" s="31">
        <v>10314523.92</v>
      </c>
      <c r="R46" s="31">
        <v>0</v>
      </c>
      <c r="S46" s="31">
        <v>378523.16</v>
      </c>
      <c r="T46" s="31">
        <f t="shared" si="3"/>
        <v>512574</v>
      </c>
      <c r="U46" s="31">
        <f t="shared" si="4"/>
        <v>1188555.9800000004</v>
      </c>
      <c r="V46" s="31">
        <f t="shared" si="5"/>
        <v>891097.1599999999</v>
      </c>
      <c r="W46" s="31">
        <f t="shared" si="6"/>
        <v>1567079.1400000004</v>
      </c>
      <c r="X46" s="31">
        <f t="shared" si="7"/>
        <v>8.302873195948612</v>
      </c>
    </row>
    <row r="47" spans="1:24" ht="13.5">
      <c r="A47" s="32" t="s">
        <v>63</v>
      </c>
      <c r="B47" s="32">
        <v>1005072</v>
      </c>
      <c r="C47" s="32"/>
      <c r="D47" s="32">
        <v>2</v>
      </c>
      <c r="E47" s="34" t="s">
        <v>93</v>
      </c>
      <c r="F47" s="31">
        <v>25869166.46</v>
      </c>
      <c r="G47" s="31">
        <v>24187205.56</v>
      </c>
      <c r="H47" s="31">
        <v>1681960.9</v>
      </c>
      <c r="I47" s="31">
        <v>79500</v>
      </c>
      <c r="J47" s="31">
        <v>27675974.41</v>
      </c>
      <c r="K47" s="31">
        <v>23063226.7</v>
      </c>
      <c r="L47" s="31">
        <v>26266829.24</v>
      </c>
      <c r="M47" s="31">
        <v>24587298.49</v>
      </c>
      <c r="N47" s="31">
        <v>1679530.75</v>
      </c>
      <c r="O47" s="31">
        <v>79199</v>
      </c>
      <c r="P47" s="31">
        <v>25036999.65</v>
      </c>
      <c r="Q47" s="31">
        <v>21275524.52</v>
      </c>
      <c r="R47" s="31">
        <v>1193539.73</v>
      </c>
      <c r="S47" s="31">
        <v>1726177.1</v>
      </c>
      <c r="T47" s="31">
        <f t="shared" si="3"/>
        <v>1123978.8599999994</v>
      </c>
      <c r="U47" s="31">
        <f t="shared" si="4"/>
        <v>3311773.969999999</v>
      </c>
      <c r="V47" s="31">
        <f t="shared" si="5"/>
        <v>4043695.6899999995</v>
      </c>
      <c r="W47" s="31">
        <f t="shared" si="6"/>
        <v>6231490.799999999</v>
      </c>
      <c r="X47" s="31">
        <f t="shared" si="7"/>
        <v>12.909715668445102</v>
      </c>
    </row>
    <row r="48" spans="1:24" ht="13.5">
      <c r="A48" s="32" t="s">
        <v>63</v>
      </c>
      <c r="B48" s="32">
        <v>1005082</v>
      </c>
      <c r="C48" s="32"/>
      <c r="D48" s="32">
        <v>2</v>
      </c>
      <c r="E48" s="34" t="s">
        <v>99</v>
      </c>
      <c r="F48" s="31">
        <v>19331279.29</v>
      </c>
      <c r="G48" s="31">
        <v>18263510.13</v>
      </c>
      <c r="H48" s="31">
        <v>1067769.16</v>
      </c>
      <c r="I48" s="31">
        <v>107000</v>
      </c>
      <c r="J48" s="31">
        <v>20217073.29</v>
      </c>
      <c r="K48" s="31">
        <v>16700039.29</v>
      </c>
      <c r="L48" s="31">
        <v>19642274.36</v>
      </c>
      <c r="M48" s="31">
        <v>18569494.71</v>
      </c>
      <c r="N48" s="31">
        <v>1072779.65</v>
      </c>
      <c r="O48" s="31">
        <v>141080</v>
      </c>
      <c r="P48" s="31">
        <v>18422453.58</v>
      </c>
      <c r="Q48" s="31">
        <v>15692029.71</v>
      </c>
      <c r="R48" s="31">
        <v>210315.95</v>
      </c>
      <c r="S48" s="31">
        <v>1485908</v>
      </c>
      <c r="T48" s="31">
        <f t="shared" si="3"/>
        <v>1563470.8399999999</v>
      </c>
      <c r="U48" s="31">
        <f t="shared" si="4"/>
        <v>2877465</v>
      </c>
      <c r="V48" s="31">
        <f t="shared" si="5"/>
        <v>3259694.79</v>
      </c>
      <c r="W48" s="31">
        <f t="shared" si="6"/>
        <v>4573688.95</v>
      </c>
      <c r="X48" s="31">
        <f t="shared" si="7"/>
        <v>15.36759412212996</v>
      </c>
    </row>
    <row r="49" spans="1:24" ht="13.5">
      <c r="A49" s="32" t="s">
        <v>63</v>
      </c>
      <c r="B49" s="32">
        <v>1005092</v>
      </c>
      <c r="C49" s="32"/>
      <c r="D49" s="32">
        <v>2</v>
      </c>
      <c r="E49" s="34" t="s">
        <v>100</v>
      </c>
      <c r="F49" s="31">
        <v>25479265.87</v>
      </c>
      <c r="G49" s="31">
        <v>24910873.55</v>
      </c>
      <c r="H49" s="31">
        <v>568392.32</v>
      </c>
      <c r="I49" s="31">
        <v>300000</v>
      </c>
      <c r="J49" s="31">
        <v>25608108.06</v>
      </c>
      <c r="K49" s="31">
        <v>23839007.53</v>
      </c>
      <c r="L49" s="31">
        <v>26261485.79</v>
      </c>
      <c r="M49" s="31">
        <v>25668392.43</v>
      </c>
      <c r="N49" s="31">
        <v>593093.36</v>
      </c>
      <c r="O49" s="31">
        <v>324701.04</v>
      </c>
      <c r="P49" s="31">
        <v>24338579.46</v>
      </c>
      <c r="Q49" s="31">
        <v>22723452.85</v>
      </c>
      <c r="R49" s="31">
        <v>0</v>
      </c>
      <c r="S49" s="31">
        <v>1128842.19</v>
      </c>
      <c r="T49" s="31">
        <f t="shared" si="3"/>
        <v>1071866.0199999996</v>
      </c>
      <c r="U49" s="31">
        <f t="shared" si="4"/>
        <v>2944939.579999998</v>
      </c>
      <c r="V49" s="31">
        <f t="shared" si="5"/>
        <v>2200708.2099999995</v>
      </c>
      <c r="W49" s="31">
        <f t="shared" si="6"/>
        <v>4073781.769999998</v>
      </c>
      <c r="X49" s="31">
        <f t="shared" si="7"/>
        <v>12.450326101674834</v>
      </c>
    </row>
    <row r="50" spans="1:24" ht="13.5">
      <c r="A50" s="32" t="s">
        <v>63</v>
      </c>
      <c r="B50" s="32">
        <v>1005102</v>
      </c>
      <c r="C50" s="32"/>
      <c r="D50" s="32">
        <v>2</v>
      </c>
      <c r="E50" s="34" t="s">
        <v>101</v>
      </c>
      <c r="F50" s="31">
        <v>20617460.49</v>
      </c>
      <c r="G50" s="31">
        <v>15421961.09</v>
      </c>
      <c r="H50" s="31">
        <v>5195499.4</v>
      </c>
      <c r="I50" s="31">
        <v>50000</v>
      </c>
      <c r="J50" s="31">
        <v>25132502.49</v>
      </c>
      <c r="K50" s="31">
        <v>14926582.49</v>
      </c>
      <c r="L50" s="31">
        <v>20139495.73</v>
      </c>
      <c r="M50" s="31">
        <v>15320436.83</v>
      </c>
      <c r="N50" s="31">
        <v>4819058.9</v>
      </c>
      <c r="O50" s="31">
        <v>78027.14</v>
      </c>
      <c r="P50" s="31">
        <v>23812394.68</v>
      </c>
      <c r="Q50" s="31">
        <v>14446779</v>
      </c>
      <c r="R50" s="31">
        <v>0</v>
      </c>
      <c r="S50" s="31">
        <v>721901.52</v>
      </c>
      <c r="T50" s="31">
        <f t="shared" si="3"/>
        <v>495378.5999999996</v>
      </c>
      <c r="U50" s="31">
        <f t="shared" si="4"/>
        <v>873657.8300000001</v>
      </c>
      <c r="V50" s="31">
        <f t="shared" si="5"/>
        <v>1217280.1199999996</v>
      </c>
      <c r="W50" s="31">
        <f t="shared" si="6"/>
        <v>1595559.35</v>
      </c>
      <c r="X50" s="31">
        <f t="shared" si="7"/>
        <v>4.7254657353826435</v>
      </c>
    </row>
    <row r="51" spans="1:24" ht="13.5">
      <c r="A51" s="32" t="s">
        <v>63</v>
      </c>
      <c r="B51" s="32">
        <v>1006022</v>
      </c>
      <c r="C51" s="32"/>
      <c r="D51" s="32">
        <v>2</v>
      </c>
      <c r="E51" s="34" t="s">
        <v>102</v>
      </c>
      <c r="F51" s="31">
        <v>37748985.03</v>
      </c>
      <c r="G51" s="31">
        <v>34245668.03</v>
      </c>
      <c r="H51" s="31">
        <v>3503317</v>
      </c>
      <c r="I51" s="31">
        <v>677000</v>
      </c>
      <c r="J51" s="31">
        <v>38848985.03</v>
      </c>
      <c r="K51" s="31">
        <v>31040128.03</v>
      </c>
      <c r="L51" s="31">
        <v>37889882.69</v>
      </c>
      <c r="M51" s="31">
        <v>34234983.4</v>
      </c>
      <c r="N51" s="31">
        <v>3654899.29</v>
      </c>
      <c r="O51" s="31">
        <v>649871.2</v>
      </c>
      <c r="P51" s="31">
        <v>36213998.48</v>
      </c>
      <c r="Q51" s="31">
        <v>29823002.55</v>
      </c>
      <c r="R51" s="31">
        <v>0</v>
      </c>
      <c r="S51" s="31">
        <v>1107113.26</v>
      </c>
      <c r="T51" s="31">
        <f t="shared" si="3"/>
        <v>3205540</v>
      </c>
      <c r="U51" s="31">
        <f t="shared" si="4"/>
        <v>4411980.849999998</v>
      </c>
      <c r="V51" s="31">
        <f t="shared" si="5"/>
        <v>4312653.26</v>
      </c>
      <c r="W51" s="31">
        <f t="shared" si="6"/>
        <v>5519094.109999998</v>
      </c>
      <c r="X51" s="31">
        <f t="shared" si="7"/>
        <v>13.359376410357529</v>
      </c>
    </row>
    <row r="52" spans="1:24" ht="13.5">
      <c r="A52" s="32" t="s">
        <v>63</v>
      </c>
      <c r="B52" s="32">
        <v>1006032</v>
      </c>
      <c r="C52" s="32"/>
      <c r="D52" s="32">
        <v>2</v>
      </c>
      <c r="E52" s="34" t="s">
        <v>103</v>
      </c>
      <c r="F52" s="31">
        <v>20412063.53</v>
      </c>
      <c r="G52" s="31">
        <v>18382013.53</v>
      </c>
      <c r="H52" s="31">
        <v>2030050</v>
      </c>
      <c r="I52" s="31">
        <v>180000</v>
      </c>
      <c r="J52" s="31">
        <v>24653239.53</v>
      </c>
      <c r="K52" s="31">
        <v>17866650.53</v>
      </c>
      <c r="L52" s="31">
        <v>20442834.92</v>
      </c>
      <c r="M52" s="31">
        <v>18377977.58</v>
      </c>
      <c r="N52" s="31">
        <v>2064857.34</v>
      </c>
      <c r="O52" s="31">
        <v>210211.46</v>
      </c>
      <c r="P52" s="31">
        <v>23131581.19</v>
      </c>
      <c r="Q52" s="31">
        <v>16881529.14</v>
      </c>
      <c r="R52" s="31">
        <v>0</v>
      </c>
      <c r="S52" s="31">
        <v>1923246.36</v>
      </c>
      <c r="T52" s="31">
        <f t="shared" si="3"/>
        <v>515363</v>
      </c>
      <c r="U52" s="31">
        <f t="shared" si="4"/>
        <v>1496448.4399999976</v>
      </c>
      <c r="V52" s="31">
        <f t="shared" si="5"/>
        <v>2438609.3600000003</v>
      </c>
      <c r="W52" s="31">
        <f t="shared" si="6"/>
        <v>3419694.799999998</v>
      </c>
      <c r="X52" s="31">
        <f t="shared" si="7"/>
        <v>8.348450235394251</v>
      </c>
    </row>
    <row r="53" spans="1:24" ht="13.5">
      <c r="A53" s="32" t="s">
        <v>63</v>
      </c>
      <c r="B53" s="32">
        <v>1006073</v>
      </c>
      <c r="C53" s="32"/>
      <c r="D53" s="32">
        <v>3</v>
      </c>
      <c r="E53" s="34" t="s">
        <v>104</v>
      </c>
      <c r="F53" s="31">
        <v>75777853.55</v>
      </c>
      <c r="G53" s="31">
        <v>63092362.64</v>
      </c>
      <c r="H53" s="31">
        <v>12685490.91</v>
      </c>
      <c r="I53" s="31">
        <v>916337</v>
      </c>
      <c r="J53" s="31">
        <v>77276610.63</v>
      </c>
      <c r="K53" s="31">
        <v>56587246.43</v>
      </c>
      <c r="L53" s="31">
        <v>71851494.33</v>
      </c>
      <c r="M53" s="31">
        <v>61926391.86</v>
      </c>
      <c r="N53" s="31">
        <v>9925102.47</v>
      </c>
      <c r="O53" s="31">
        <v>914201.11</v>
      </c>
      <c r="P53" s="31">
        <v>72686883.31</v>
      </c>
      <c r="Q53" s="31">
        <v>53026749.58</v>
      </c>
      <c r="R53" s="31">
        <v>0</v>
      </c>
      <c r="S53" s="31">
        <v>1731656.29</v>
      </c>
      <c r="T53" s="31">
        <f t="shared" si="3"/>
        <v>6505116.210000001</v>
      </c>
      <c r="U53" s="31">
        <f t="shared" si="4"/>
        <v>8899642.280000001</v>
      </c>
      <c r="V53" s="31">
        <f t="shared" si="5"/>
        <v>8236772.500000001</v>
      </c>
      <c r="W53" s="31">
        <f t="shared" si="6"/>
        <v>10631298.57</v>
      </c>
      <c r="X53" s="31">
        <f t="shared" si="7"/>
        <v>13.65850979372387</v>
      </c>
    </row>
    <row r="54" spans="1:24" ht="13.5">
      <c r="A54" s="32" t="s">
        <v>63</v>
      </c>
      <c r="B54" s="32">
        <v>1006082</v>
      </c>
      <c r="C54" s="32"/>
      <c r="D54" s="32">
        <v>2</v>
      </c>
      <c r="E54" s="34" t="s">
        <v>105</v>
      </c>
      <c r="F54" s="31">
        <v>20248050.31</v>
      </c>
      <c r="G54" s="31">
        <v>18600006.55</v>
      </c>
      <c r="H54" s="31">
        <v>1648043.76</v>
      </c>
      <c r="I54" s="31">
        <v>300000</v>
      </c>
      <c r="J54" s="31">
        <v>21166184.71</v>
      </c>
      <c r="K54" s="31">
        <v>17231095.71</v>
      </c>
      <c r="L54" s="31">
        <v>20612917.51</v>
      </c>
      <c r="M54" s="31">
        <v>19042744.17</v>
      </c>
      <c r="N54" s="31">
        <v>1570173.34</v>
      </c>
      <c r="O54" s="31">
        <v>239989.59</v>
      </c>
      <c r="P54" s="31">
        <v>19286677.26</v>
      </c>
      <c r="Q54" s="31">
        <v>16201397.98</v>
      </c>
      <c r="R54" s="31">
        <v>0</v>
      </c>
      <c r="S54" s="31">
        <v>1607489</v>
      </c>
      <c r="T54" s="31">
        <f t="shared" si="3"/>
        <v>1368910.8399999999</v>
      </c>
      <c r="U54" s="31">
        <f t="shared" si="4"/>
        <v>2841346.1900000013</v>
      </c>
      <c r="V54" s="31">
        <f t="shared" si="5"/>
        <v>2976399.84</v>
      </c>
      <c r="W54" s="31">
        <f t="shared" si="6"/>
        <v>4448835.190000001</v>
      </c>
      <c r="X54" s="31">
        <f t="shared" si="7"/>
        <v>14.948566977504004</v>
      </c>
    </row>
    <row r="55" spans="1:24" ht="13.5">
      <c r="A55" s="32" t="s">
        <v>63</v>
      </c>
      <c r="B55" s="32">
        <v>1006103</v>
      </c>
      <c r="C55" s="32"/>
      <c r="D55" s="32">
        <v>3</v>
      </c>
      <c r="E55" s="34" t="s">
        <v>106</v>
      </c>
      <c r="F55" s="31">
        <v>39712389.5</v>
      </c>
      <c r="G55" s="31">
        <v>39071592.26</v>
      </c>
      <c r="H55" s="31">
        <v>640797.24</v>
      </c>
      <c r="I55" s="31">
        <v>84878</v>
      </c>
      <c r="J55" s="31">
        <v>40974014.3</v>
      </c>
      <c r="K55" s="31">
        <v>33986808.42</v>
      </c>
      <c r="L55" s="31">
        <v>41734375.77</v>
      </c>
      <c r="M55" s="31">
        <v>41093579.59</v>
      </c>
      <c r="N55" s="31">
        <v>640796.18</v>
      </c>
      <c r="O55" s="31">
        <v>84878.05</v>
      </c>
      <c r="P55" s="31">
        <v>38173956.72</v>
      </c>
      <c r="Q55" s="31">
        <v>31366297.36</v>
      </c>
      <c r="R55" s="31">
        <v>7311781.64</v>
      </c>
      <c r="S55" s="31">
        <v>1155441</v>
      </c>
      <c r="T55" s="31">
        <f t="shared" si="3"/>
        <v>5084783.839999996</v>
      </c>
      <c r="U55" s="31">
        <f t="shared" si="4"/>
        <v>9727282.230000004</v>
      </c>
      <c r="V55" s="31">
        <f t="shared" si="5"/>
        <v>13552006.479999997</v>
      </c>
      <c r="W55" s="31">
        <f t="shared" si="6"/>
        <v>18194504.870000005</v>
      </c>
      <c r="X55" s="31">
        <f t="shared" si="7"/>
        <v>23.510978896809796</v>
      </c>
    </row>
    <row r="56" spans="1:24" ht="13.5">
      <c r="A56" s="32" t="s">
        <v>63</v>
      </c>
      <c r="B56" s="32">
        <v>1006113</v>
      </c>
      <c r="C56" s="32"/>
      <c r="D56" s="32">
        <v>3</v>
      </c>
      <c r="E56" s="34" t="s">
        <v>107</v>
      </c>
      <c r="F56" s="31">
        <v>40927750.05</v>
      </c>
      <c r="G56" s="31">
        <v>39245364.99</v>
      </c>
      <c r="H56" s="31">
        <v>1682385.06</v>
      </c>
      <c r="I56" s="31">
        <v>579435</v>
      </c>
      <c r="J56" s="31">
        <v>43982317.08</v>
      </c>
      <c r="K56" s="31">
        <v>38432272.06</v>
      </c>
      <c r="L56" s="31">
        <v>40723094.2</v>
      </c>
      <c r="M56" s="31">
        <v>38816805.18</v>
      </c>
      <c r="N56" s="31">
        <v>1906289.02</v>
      </c>
      <c r="O56" s="31">
        <v>783048.1</v>
      </c>
      <c r="P56" s="31">
        <v>41726676.62</v>
      </c>
      <c r="Q56" s="31">
        <v>36398073.44</v>
      </c>
      <c r="R56" s="31">
        <v>0</v>
      </c>
      <c r="S56" s="31">
        <v>2466011.28</v>
      </c>
      <c r="T56" s="31">
        <f t="shared" si="3"/>
        <v>813092.9299999997</v>
      </c>
      <c r="U56" s="31">
        <f t="shared" si="4"/>
        <v>2418731.740000002</v>
      </c>
      <c r="V56" s="31">
        <f t="shared" si="5"/>
        <v>3279104.2099999995</v>
      </c>
      <c r="W56" s="31">
        <f t="shared" si="6"/>
        <v>4884743.020000001</v>
      </c>
      <c r="X56" s="31">
        <f t="shared" si="7"/>
        <v>7.86231965644694</v>
      </c>
    </row>
    <row r="57" spans="1:24" ht="13.5">
      <c r="A57" s="32" t="s">
        <v>63</v>
      </c>
      <c r="B57" s="32">
        <v>1007012</v>
      </c>
      <c r="C57" s="32"/>
      <c r="D57" s="32">
        <v>2</v>
      </c>
      <c r="E57" s="34" t="s">
        <v>108</v>
      </c>
      <c r="F57" s="31">
        <v>18716525.31</v>
      </c>
      <c r="G57" s="31">
        <v>17265120.31</v>
      </c>
      <c r="H57" s="31">
        <v>1451405</v>
      </c>
      <c r="I57" s="31">
        <v>4920</v>
      </c>
      <c r="J57" s="31">
        <v>19604404.31</v>
      </c>
      <c r="K57" s="31">
        <v>16340173.31</v>
      </c>
      <c r="L57" s="31">
        <v>18709269.54</v>
      </c>
      <c r="M57" s="31">
        <v>17299031.96</v>
      </c>
      <c r="N57" s="31">
        <v>1410237.58</v>
      </c>
      <c r="O57" s="31">
        <v>4920</v>
      </c>
      <c r="P57" s="31">
        <v>18814504.78</v>
      </c>
      <c r="Q57" s="31">
        <v>15732708.91</v>
      </c>
      <c r="R57" s="31">
        <v>0</v>
      </c>
      <c r="S57" s="31">
        <v>711931.39</v>
      </c>
      <c r="T57" s="31">
        <f t="shared" si="3"/>
        <v>924946.9999999981</v>
      </c>
      <c r="U57" s="31">
        <f t="shared" si="4"/>
        <v>1566323.0500000007</v>
      </c>
      <c r="V57" s="31">
        <f t="shared" si="5"/>
        <v>1636878.3899999983</v>
      </c>
      <c r="W57" s="31">
        <f t="shared" si="6"/>
        <v>2278254.440000001</v>
      </c>
      <c r="X57" s="31">
        <f t="shared" si="7"/>
        <v>8.398206282937547</v>
      </c>
    </row>
    <row r="58" spans="1:24" ht="13.5">
      <c r="A58" s="32" t="s">
        <v>63</v>
      </c>
      <c r="B58" s="32">
        <v>1007023</v>
      </c>
      <c r="C58" s="32"/>
      <c r="D58" s="32">
        <v>3</v>
      </c>
      <c r="E58" s="34" t="s">
        <v>109</v>
      </c>
      <c r="F58" s="31">
        <v>31207398.21</v>
      </c>
      <c r="G58" s="31">
        <v>30526901.63</v>
      </c>
      <c r="H58" s="31">
        <v>680496.58</v>
      </c>
      <c r="I58" s="31">
        <v>15000</v>
      </c>
      <c r="J58" s="31">
        <v>31207398.21</v>
      </c>
      <c r="K58" s="31">
        <v>27694155.71</v>
      </c>
      <c r="L58" s="31">
        <v>31347423.07</v>
      </c>
      <c r="M58" s="31">
        <v>30684076.54</v>
      </c>
      <c r="N58" s="31">
        <v>663346.53</v>
      </c>
      <c r="O58" s="31">
        <v>20483.21</v>
      </c>
      <c r="P58" s="31">
        <v>28509766.55</v>
      </c>
      <c r="Q58" s="31">
        <v>26150130.76</v>
      </c>
      <c r="R58" s="31">
        <v>0</v>
      </c>
      <c r="S58" s="31">
        <v>4022184.95</v>
      </c>
      <c r="T58" s="31">
        <f t="shared" si="3"/>
        <v>2832745.919999998</v>
      </c>
      <c r="U58" s="31">
        <f t="shared" si="4"/>
        <v>4533945.7799999975</v>
      </c>
      <c r="V58" s="31">
        <f t="shared" si="5"/>
        <v>6854930.869999998</v>
      </c>
      <c r="W58" s="31">
        <f t="shared" si="6"/>
        <v>8556130.729999997</v>
      </c>
      <c r="X58" s="31">
        <f t="shared" si="7"/>
        <v>14.528878433898008</v>
      </c>
    </row>
    <row r="59" spans="1:24" ht="13.5">
      <c r="A59" s="32" t="s">
        <v>63</v>
      </c>
      <c r="B59" s="32">
        <v>1007032</v>
      </c>
      <c r="C59" s="32"/>
      <c r="D59" s="32">
        <v>2</v>
      </c>
      <c r="E59" s="34" t="s">
        <v>110</v>
      </c>
      <c r="F59" s="31">
        <v>18972908.16</v>
      </c>
      <c r="G59" s="31">
        <v>14364002.08</v>
      </c>
      <c r="H59" s="31">
        <v>4608906.08</v>
      </c>
      <c r="I59" s="31">
        <v>100000</v>
      </c>
      <c r="J59" s="31">
        <v>18141588.2</v>
      </c>
      <c r="K59" s="31">
        <v>13600760.2</v>
      </c>
      <c r="L59" s="31">
        <v>18572191.68</v>
      </c>
      <c r="M59" s="31">
        <v>14128734.6</v>
      </c>
      <c r="N59" s="31">
        <v>4443457.08</v>
      </c>
      <c r="O59" s="31">
        <v>2450</v>
      </c>
      <c r="P59" s="31">
        <v>16956561.59</v>
      </c>
      <c r="Q59" s="31">
        <v>12747870.84</v>
      </c>
      <c r="R59" s="31">
        <v>0</v>
      </c>
      <c r="S59" s="31">
        <v>886199.09</v>
      </c>
      <c r="T59" s="31">
        <f t="shared" si="3"/>
        <v>763241.8800000008</v>
      </c>
      <c r="U59" s="31">
        <f t="shared" si="4"/>
        <v>1380863.7599999998</v>
      </c>
      <c r="V59" s="31">
        <f t="shared" si="5"/>
        <v>1649440.9700000007</v>
      </c>
      <c r="W59" s="31">
        <f t="shared" si="6"/>
        <v>2267062.8499999996</v>
      </c>
      <c r="X59" s="31">
        <f t="shared" si="7"/>
        <v>7.448306499494409</v>
      </c>
    </row>
    <row r="60" spans="1:24" ht="13.5">
      <c r="A60" s="32" t="s">
        <v>63</v>
      </c>
      <c r="B60" s="32">
        <v>1007043</v>
      </c>
      <c r="C60" s="32"/>
      <c r="D60" s="32">
        <v>3</v>
      </c>
      <c r="E60" s="34" t="s">
        <v>111</v>
      </c>
      <c r="F60" s="31">
        <v>102712379.77</v>
      </c>
      <c r="G60" s="31">
        <v>98255449.44</v>
      </c>
      <c r="H60" s="31">
        <v>4456930.33</v>
      </c>
      <c r="I60" s="31">
        <v>1305174</v>
      </c>
      <c r="J60" s="31">
        <v>102337448.6</v>
      </c>
      <c r="K60" s="31">
        <v>91529803.65</v>
      </c>
      <c r="L60" s="31">
        <v>101830273.85</v>
      </c>
      <c r="M60" s="31">
        <v>98001201.05</v>
      </c>
      <c r="N60" s="31">
        <v>3829072.8</v>
      </c>
      <c r="O60" s="31">
        <v>786880.63</v>
      </c>
      <c r="P60" s="31">
        <v>94611110</v>
      </c>
      <c r="Q60" s="31">
        <v>86182328.83</v>
      </c>
      <c r="R60" s="31">
        <v>0</v>
      </c>
      <c r="S60" s="31">
        <v>5950510.36</v>
      </c>
      <c r="T60" s="31">
        <f t="shared" si="3"/>
        <v>6725645.789999992</v>
      </c>
      <c r="U60" s="31">
        <f t="shared" si="4"/>
        <v>11818872.219999999</v>
      </c>
      <c r="V60" s="31">
        <f t="shared" si="5"/>
        <v>12676156.149999991</v>
      </c>
      <c r="W60" s="31">
        <f t="shared" si="6"/>
        <v>17769382.58</v>
      </c>
      <c r="X60" s="31">
        <f t="shared" si="7"/>
        <v>12.37917995641332</v>
      </c>
    </row>
    <row r="61" spans="1:24" ht="13.5">
      <c r="A61" s="32" t="s">
        <v>63</v>
      </c>
      <c r="B61" s="32">
        <v>1007052</v>
      </c>
      <c r="C61" s="32"/>
      <c r="D61" s="32">
        <v>2</v>
      </c>
      <c r="E61" s="34" t="s">
        <v>112</v>
      </c>
      <c r="F61" s="31">
        <v>15500849.49</v>
      </c>
      <c r="G61" s="31">
        <v>14699210.49</v>
      </c>
      <c r="H61" s="31">
        <v>801639</v>
      </c>
      <c r="I61" s="31">
        <v>20000</v>
      </c>
      <c r="J61" s="31">
        <v>15711909.84</v>
      </c>
      <c r="K61" s="31">
        <v>14165457.66</v>
      </c>
      <c r="L61" s="31">
        <v>15800981.53</v>
      </c>
      <c r="M61" s="31">
        <v>14979268.84</v>
      </c>
      <c r="N61" s="31">
        <v>821712.69</v>
      </c>
      <c r="O61" s="31">
        <v>4216</v>
      </c>
      <c r="P61" s="31">
        <v>14483732.28</v>
      </c>
      <c r="Q61" s="31">
        <v>13160606.06</v>
      </c>
      <c r="R61" s="31">
        <v>545255.92</v>
      </c>
      <c r="S61" s="31">
        <v>1269356</v>
      </c>
      <c r="T61" s="31">
        <f t="shared" si="3"/>
        <v>533752.8300000001</v>
      </c>
      <c r="U61" s="31">
        <f t="shared" si="4"/>
        <v>1818662.7799999993</v>
      </c>
      <c r="V61" s="31">
        <f t="shared" si="5"/>
        <v>2348364.75</v>
      </c>
      <c r="W61" s="31">
        <f t="shared" si="6"/>
        <v>3633274.6999999993</v>
      </c>
      <c r="X61" s="31">
        <f t="shared" si="7"/>
        <v>11.536490796720775</v>
      </c>
    </row>
    <row r="62" spans="1:24" ht="13.5">
      <c r="A62" s="32" t="s">
        <v>63</v>
      </c>
      <c r="B62" s="32">
        <v>1007062</v>
      </c>
      <c r="C62" s="32"/>
      <c r="D62" s="32">
        <v>2</v>
      </c>
      <c r="E62" s="34" t="s">
        <v>113</v>
      </c>
      <c r="F62" s="31">
        <v>10593185.37</v>
      </c>
      <c r="G62" s="31">
        <v>9394985.71</v>
      </c>
      <c r="H62" s="31">
        <v>1198199.66</v>
      </c>
      <c r="I62" s="31">
        <v>0</v>
      </c>
      <c r="J62" s="31">
        <v>11057622.43</v>
      </c>
      <c r="K62" s="31">
        <v>8998641.36</v>
      </c>
      <c r="L62" s="31">
        <v>10872977.07</v>
      </c>
      <c r="M62" s="31">
        <v>9683686.8</v>
      </c>
      <c r="N62" s="31">
        <v>1189290.27</v>
      </c>
      <c r="O62" s="31">
        <v>0</v>
      </c>
      <c r="P62" s="31">
        <v>9874920.03</v>
      </c>
      <c r="Q62" s="31">
        <v>8105767.86</v>
      </c>
      <c r="R62" s="31">
        <v>390647.04</v>
      </c>
      <c r="S62" s="31">
        <v>940277</v>
      </c>
      <c r="T62" s="31">
        <f t="shared" si="3"/>
        <v>396344.3500000015</v>
      </c>
      <c r="U62" s="31">
        <f t="shared" si="4"/>
        <v>1577918.9400000004</v>
      </c>
      <c r="V62" s="31">
        <f t="shared" si="5"/>
        <v>1727268.3900000015</v>
      </c>
      <c r="W62" s="31">
        <f t="shared" si="6"/>
        <v>2908842.9800000004</v>
      </c>
      <c r="X62" s="31">
        <f t="shared" si="7"/>
        <v>14.512298976088985</v>
      </c>
    </row>
    <row r="63" spans="1:24" ht="13.5">
      <c r="A63" s="32" t="s">
        <v>63</v>
      </c>
      <c r="B63" s="32">
        <v>1007072</v>
      </c>
      <c r="C63" s="32"/>
      <c r="D63" s="32">
        <v>2</v>
      </c>
      <c r="E63" s="34" t="s">
        <v>114</v>
      </c>
      <c r="F63" s="31">
        <v>27925178.28</v>
      </c>
      <c r="G63" s="31">
        <v>25678698.28</v>
      </c>
      <c r="H63" s="31">
        <v>2246480</v>
      </c>
      <c r="I63" s="31">
        <v>215512</v>
      </c>
      <c r="J63" s="31">
        <v>29231957.31</v>
      </c>
      <c r="K63" s="31">
        <v>22747775.02</v>
      </c>
      <c r="L63" s="31">
        <v>27466225.73</v>
      </c>
      <c r="M63" s="31">
        <v>25414691.73</v>
      </c>
      <c r="N63" s="31">
        <v>2051534</v>
      </c>
      <c r="O63" s="31">
        <v>20566</v>
      </c>
      <c r="P63" s="31">
        <v>28660074.81</v>
      </c>
      <c r="Q63" s="31">
        <v>22351063.06</v>
      </c>
      <c r="R63" s="31">
        <v>0</v>
      </c>
      <c r="S63" s="31">
        <v>212079.03</v>
      </c>
      <c r="T63" s="31">
        <f t="shared" si="3"/>
        <v>2930923.2600000016</v>
      </c>
      <c r="U63" s="31">
        <f t="shared" si="4"/>
        <v>3063628.670000002</v>
      </c>
      <c r="V63" s="31">
        <f t="shared" si="5"/>
        <v>3143002.2900000014</v>
      </c>
      <c r="W63" s="31">
        <f t="shared" si="6"/>
        <v>3275707.7000000016</v>
      </c>
      <c r="X63" s="31">
        <f t="shared" si="7"/>
        <v>11.229044355487432</v>
      </c>
    </row>
    <row r="64" spans="1:24" ht="13.5">
      <c r="A64" s="32" t="s">
        <v>63</v>
      </c>
      <c r="B64" s="32">
        <v>1007082</v>
      </c>
      <c r="C64" s="32"/>
      <c r="D64" s="32">
        <v>2</v>
      </c>
      <c r="E64" s="34" t="s">
        <v>115</v>
      </c>
      <c r="F64" s="31">
        <v>20823770.23</v>
      </c>
      <c r="G64" s="31">
        <v>18284921.21</v>
      </c>
      <c r="H64" s="31">
        <v>2538849.02</v>
      </c>
      <c r="I64" s="31">
        <v>12000</v>
      </c>
      <c r="J64" s="31">
        <v>21889145.77</v>
      </c>
      <c r="K64" s="31">
        <v>16566081.55</v>
      </c>
      <c r="L64" s="31">
        <v>20951551.13</v>
      </c>
      <c r="M64" s="31">
        <v>18406649.68</v>
      </c>
      <c r="N64" s="31">
        <v>2544901.45</v>
      </c>
      <c r="O64" s="31">
        <v>18584.47</v>
      </c>
      <c r="P64" s="31">
        <v>20279616.86</v>
      </c>
      <c r="Q64" s="31">
        <v>15795800.66</v>
      </c>
      <c r="R64" s="31">
        <v>0</v>
      </c>
      <c r="S64" s="31">
        <v>203062.28</v>
      </c>
      <c r="T64" s="31">
        <f t="shared" si="3"/>
        <v>1718839.6600000001</v>
      </c>
      <c r="U64" s="31">
        <f t="shared" si="4"/>
        <v>2610849.0199999996</v>
      </c>
      <c r="V64" s="31">
        <f t="shared" si="5"/>
        <v>1921901.9400000002</v>
      </c>
      <c r="W64" s="31">
        <f t="shared" si="6"/>
        <v>2813911.2999999993</v>
      </c>
      <c r="X64" s="31">
        <f t="shared" si="7"/>
        <v>12.550065976905064</v>
      </c>
    </row>
    <row r="65" spans="1:24" ht="13.5">
      <c r="A65" s="32" t="s">
        <v>63</v>
      </c>
      <c r="B65" s="32">
        <v>1008011</v>
      </c>
      <c r="C65" s="32"/>
      <c r="D65" s="32">
        <v>1</v>
      </c>
      <c r="E65" s="34" t="s">
        <v>116</v>
      </c>
      <c r="F65" s="31">
        <v>50614183.14</v>
      </c>
      <c r="G65" s="31">
        <v>48507496.38</v>
      </c>
      <c r="H65" s="31">
        <v>2106686.76</v>
      </c>
      <c r="I65" s="31">
        <v>1970000</v>
      </c>
      <c r="J65" s="31">
        <v>52394549.14</v>
      </c>
      <c r="K65" s="31">
        <v>48482805.27</v>
      </c>
      <c r="L65" s="31">
        <v>49805676.68</v>
      </c>
      <c r="M65" s="31">
        <v>48509037.7</v>
      </c>
      <c r="N65" s="31">
        <v>1296638.98</v>
      </c>
      <c r="O65" s="31">
        <v>1188115.81</v>
      </c>
      <c r="P65" s="31">
        <v>49885626.29</v>
      </c>
      <c r="Q65" s="31">
        <v>46400120.49</v>
      </c>
      <c r="R65" s="31">
        <v>0</v>
      </c>
      <c r="S65" s="31">
        <v>6991800.53</v>
      </c>
      <c r="T65" s="31">
        <f t="shared" si="3"/>
        <v>24691.109999999404</v>
      </c>
      <c r="U65" s="31">
        <f t="shared" si="4"/>
        <v>2108917.210000001</v>
      </c>
      <c r="V65" s="31">
        <f t="shared" si="5"/>
        <v>7016491.64</v>
      </c>
      <c r="W65" s="31">
        <f t="shared" si="6"/>
        <v>9100717.740000002</v>
      </c>
      <c r="X65" s="31">
        <f t="shared" si="7"/>
        <v>6.619793645578481</v>
      </c>
    </row>
    <row r="66" spans="1:24" ht="13.5">
      <c r="A66" s="32" t="s">
        <v>63</v>
      </c>
      <c r="B66" s="32">
        <v>1008021</v>
      </c>
      <c r="C66" s="32"/>
      <c r="D66" s="32">
        <v>1</v>
      </c>
      <c r="E66" s="34" t="s">
        <v>117</v>
      </c>
      <c r="F66" s="31">
        <v>189135752.78</v>
      </c>
      <c r="G66" s="31">
        <v>183706815.47</v>
      </c>
      <c r="H66" s="31">
        <v>5428937.31</v>
      </c>
      <c r="I66" s="31">
        <v>4100000</v>
      </c>
      <c r="J66" s="31">
        <v>183227358.96</v>
      </c>
      <c r="K66" s="31">
        <v>176658226.47</v>
      </c>
      <c r="L66" s="31">
        <v>187156295</v>
      </c>
      <c r="M66" s="31">
        <v>181536981.7</v>
      </c>
      <c r="N66" s="31">
        <v>5619313.3</v>
      </c>
      <c r="O66" s="31">
        <v>4181970.5</v>
      </c>
      <c r="P66" s="31">
        <v>178109427.53</v>
      </c>
      <c r="Q66" s="31">
        <v>172914782.02</v>
      </c>
      <c r="R66" s="31">
        <v>0</v>
      </c>
      <c r="S66" s="31">
        <v>5732624.56</v>
      </c>
      <c r="T66" s="31">
        <f t="shared" si="3"/>
        <v>7048589</v>
      </c>
      <c r="U66" s="31">
        <f t="shared" si="4"/>
        <v>8622199.679999977</v>
      </c>
      <c r="V66" s="31">
        <f t="shared" si="5"/>
        <v>12781213.559999999</v>
      </c>
      <c r="W66" s="31">
        <f t="shared" si="6"/>
        <v>14354824.239999976</v>
      </c>
      <c r="X66" s="31">
        <f t="shared" si="7"/>
        <v>6.84143174558995</v>
      </c>
    </row>
    <row r="67" spans="1:24" ht="13.5">
      <c r="A67" s="32" t="s">
        <v>63</v>
      </c>
      <c r="B67" s="32">
        <v>1008032</v>
      </c>
      <c r="C67" s="32"/>
      <c r="D67" s="32">
        <v>2</v>
      </c>
      <c r="E67" s="34" t="s">
        <v>118</v>
      </c>
      <c r="F67" s="31">
        <v>15034278.61</v>
      </c>
      <c r="G67" s="31">
        <v>13759460.34</v>
      </c>
      <c r="H67" s="31">
        <v>1274818.27</v>
      </c>
      <c r="I67" s="31">
        <v>0</v>
      </c>
      <c r="J67" s="31">
        <v>14024842.61</v>
      </c>
      <c r="K67" s="31">
        <v>11944594.58</v>
      </c>
      <c r="L67" s="31">
        <v>14969244.09</v>
      </c>
      <c r="M67" s="31">
        <v>13694425.42</v>
      </c>
      <c r="N67" s="31">
        <v>1274818.67</v>
      </c>
      <c r="O67" s="31">
        <v>0</v>
      </c>
      <c r="P67" s="31">
        <v>13567993.49</v>
      </c>
      <c r="Q67" s="31">
        <v>11591265.06</v>
      </c>
      <c r="R67" s="31">
        <v>0</v>
      </c>
      <c r="S67" s="31">
        <v>316673.48</v>
      </c>
      <c r="T67" s="31">
        <f t="shared" si="3"/>
        <v>1814865.7599999998</v>
      </c>
      <c r="U67" s="31">
        <f t="shared" si="4"/>
        <v>2103160.3599999994</v>
      </c>
      <c r="V67" s="31">
        <f t="shared" si="5"/>
        <v>2131539.2399999998</v>
      </c>
      <c r="W67" s="31">
        <f t="shared" si="6"/>
        <v>2419833.8399999994</v>
      </c>
      <c r="X67" s="31">
        <f t="shared" si="7"/>
        <v>14.049876849860354</v>
      </c>
    </row>
    <row r="68" spans="1:24" ht="13.5">
      <c r="A68" s="32" t="s">
        <v>63</v>
      </c>
      <c r="B68" s="32">
        <v>1008042</v>
      </c>
      <c r="C68" s="32"/>
      <c r="D68" s="32">
        <v>2</v>
      </c>
      <c r="E68" s="34" t="s">
        <v>119</v>
      </c>
      <c r="F68" s="31">
        <v>22594891.39</v>
      </c>
      <c r="G68" s="31">
        <v>22346157.43</v>
      </c>
      <c r="H68" s="31">
        <v>248733.96</v>
      </c>
      <c r="I68" s="31">
        <v>118731</v>
      </c>
      <c r="J68" s="31">
        <v>23127441.27</v>
      </c>
      <c r="K68" s="31">
        <v>21343704.48</v>
      </c>
      <c r="L68" s="31">
        <v>23053622.92</v>
      </c>
      <c r="M68" s="31">
        <v>22737935.82</v>
      </c>
      <c r="N68" s="31">
        <v>315687.1</v>
      </c>
      <c r="O68" s="31">
        <v>118731</v>
      </c>
      <c r="P68" s="31">
        <v>21070521.01</v>
      </c>
      <c r="Q68" s="31">
        <v>19607670.79</v>
      </c>
      <c r="R68" s="31">
        <v>0</v>
      </c>
      <c r="S68" s="31">
        <v>1878049.52</v>
      </c>
      <c r="T68" s="31">
        <f t="shared" si="3"/>
        <v>1002452.9499999993</v>
      </c>
      <c r="U68" s="31">
        <f t="shared" si="4"/>
        <v>3130265.030000001</v>
      </c>
      <c r="V68" s="31">
        <f t="shared" si="5"/>
        <v>2880502.4699999993</v>
      </c>
      <c r="W68" s="31">
        <f t="shared" si="6"/>
        <v>5008314.550000001</v>
      </c>
      <c r="X68" s="31">
        <f t="shared" si="7"/>
        <v>14.093212339225685</v>
      </c>
    </row>
    <row r="69" spans="1:24" ht="13.5">
      <c r="A69" s="32" t="s">
        <v>63</v>
      </c>
      <c r="B69" s="32">
        <v>1008052</v>
      </c>
      <c r="C69" s="32"/>
      <c r="D69" s="32">
        <v>2</v>
      </c>
      <c r="E69" s="34" t="s">
        <v>120</v>
      </c>
      <c r="F69" s="31">
        <v>29797690.85</v>
      </c>
      <c r="G69" s="31">
        <v>26871919.8</v>
      </c>
      <c r="H69" s="31">
        <v>2925771.05</v>
      </c>
      <c r="I69" s="31">
        <v>140800</v>
      </c>
      <c r="J69" s="31">
        <v>31293339.1</v>
      </c>
      <c r="K69" s="31">
        <v>24399664.91</v>
      </c>
      <c r="L69" s="31">
        <v>30556882.79</v>
      </c>
      <c r="M69" s="31">
        <v>27996169.41</v>
      </c>
      <c r="N69" s="31">
        <v>2560713.38</v>
      </c>
      <c r="O69" s="31">
        <v>110200</v>
      </c>
      <c r="P69" s="31">
        <v>28603016.55</v>
      </c>
      <c r="Q69" s="31">
        <v>22433838.87</v>
      </c>
      <c r="R69" s="31">
        <v>0</v>
      </c>
      <c r="S69" s="31">
        <v>2731034.2</v>
      </c>
      <c r="T69" s="31">
        <f t="shared" si="3"/>
        <v>2472254.8900000006</v>
      </c>
      <c r="U69" s="31">
        <f t="shared" si="4"/>
        <v>5562330.539999999</v>
      </c>
      <c r="V69" s="31">
        <f t="shared" si="5"/>
        <v>5203289.090000001</v>
      </c>
      <c r="W69" s="31">
        <f t="shared" si="6"/>
        <v>8293364.739999999</v>
      </c>
      <c r="X69" s="31">
        <f t="shared" si="7"/>
        <v>18.56383905054734</v>
      </c>
    </row>
    <row r="70" spans="1:24" ht="13.5">
      <c r="A70" s="32" t="s">
        <v>63</v>
      </c>
      <c r="B70" s="32">
        <v>1008062</v>
      </c>
      <c r="C70" s="32"/>
      <c r="D70" s="32">
        <v>2</v>
      </c>
      <c r="E70" s="34" t="s">
        <v>121</v>
      </c>
      <c r="F70" s="31">
        <v>26573580.58</v>
      </c>
      <c r="G70" s="31">
        <v>23353419.68</v>
      </c>
      <c r="H70" s="31">
        <v>3220160.9</v>
      </c>
      <c r="I70" s="31">
        <v>5000</v>
      </c>
      <c r="J70" s="31">
        <v>28897327.6</v>
      </c>
      <c r="K70" s="31">
        <v>21169136.47</v>
      </c>
      <c r="L70" s="31">
        <v>26549929.36</v>
      </c>
      <c r="M70" s="31">
        <v>23367896.26</v>
      </c>
      <c r="N70" s="31">
        <v>3182033.1</v>
      </c>
      <c r="O70" s="31">
        <v>255.4</v>
      </c>
      <c r="P70" s="31">
        <v>27204873.84</v>
      </c>
      <c r="Q70" s="31">
        <v>19606634.06</v>
      </c>
      <c r="R70" s="31">
        <v>0</v>
      </c>
      <c r="S70" s="31">
        <v>2069868.98</v>
      </c>
      <c r="T70" s="31">
        <f t="shared" si="3"/>
        <v>2184283.210000001</v>
      </c>
      <c r="U70" s="31">
        <f t="shared" si="4"/>
        <v>3761262.200000003</v>
      </c>
      <c r="V70" s="31">
        <f t="shared" si="5"/>
        <v>4254152.190000001</v>
      </c>
      <c r="W70" s="31">
        <f t="shared" si="6"/>
        <v>5831131.180000003</v>
      </c>
      <c r="X70" s="31">
        <f t="shared" si="7"/>
        <v>14.16771227145744</v>
      </c>
    </row>
    <row r="71" spans="1:24" ht="13.5">
      <c r="A71" s="32" t="s">
        <v>63</v>
      </c>
      <c r="B71" s="32">
        <v>1008072</v>
      </c>
      <c r="C71" s="32"/>
      <c r="D71" s="32">
        <v>2</v>
      </c>
      <c r="E71" s="34" t="s">
        <v>117</v>
      </c>
      <c r="F71" s="31">
        <v>32560159.45</v>
      </c>
      <c r="G71" s="31">
        <v>29192471.86</v>
      </c>
      <c r="H71" s="31">
        <v>3367687.59</v>
      </c>
      <c r="I71" s="31">
        <v>18900</v>
      </c>
      <c r="J71" s="31">
        <v>33977829.58</v>
      </c>
      <c r="K71" s="31">
        <v>26839233.67</v>
      </c>
      <c r="L71" s="31">
        <v>33104899.57</v>
      </c>
      <c r="M71" s="31">
        <v>29722117.88</v>
      </c>
      <c r="N71" s="31">
        <v>3382781.69</v>
      </c>
      <c r="O71" s="31">
        <v>33994</v>
      </c>
      <c r="P71" s="31">
        <v>30375485.01</v>
      </c>
      <c r="Q71" s="31">
        <v>25071307.97</v>
      </c>
      <c r="R71" s="31">
        <v>2054863.05</v>
      </c>
      <c r="S71" s="31">
        <v>1969736.6</v>
      </c>
      <c r="T71" s="31">
        <f t="shared" si="3"/>
        <v>2353238.1899999976</v>
      </c>
      <c r="U71" s="31">
        <f t="shared" si="4"/>
        <v>4650809.91</v>
      </c>
      <c r="V71" s="31">
        <f t="shared" si="5"/>
        <v>6377837.839999998</v>
      </c>
      <c r="W71" s="31">
        <f t="shared" si="6"/>
        <v>8675409.56</v>
      </c>
      <c r="X71" s="31">
        <f t="shared" si="7"/>
        <v>14.151391397802088</v>
      </c>
    </row>
    <row r="72" spans="1:24" ht="13.5">
      <c r="A72" s="32" t="s">
        <v>63</v>
      </c>
      <c r="B72" s="32">
        <v>1009013</v>
      </c>
      <c r="C72" s="32"/>
      <c r="D72" s="32">
        <v>3</v>
      </c>
      <c r="E72" s="34" t="s">
        <v>122</v>
      </c>
      <c r="F72" s="31">
        <v>41958291.81</v>
      </c>
      <c r="G72" s="31">
        <v>41239862.34</v>
      </c>
      <c r="H72" s="31">
        <v>718429.47</v>
      </c>
      <c r="I72" s="31">
        <v>161630</v>
      </c>
      <c r="J72" s="31">
        <v>40820336.29</v>
      </c>
      <c r="K72" s="31">
        <v>37473648.25</v>
      </c>
      <c r="L72" s="31">
        <v>42308282.78</v>
      </c>
      <c r="M72" s="31">
        <v>41586287.54</v>
      </c>
      <c r="N72" s="31">
        <v>721995.24</v>
      </c>
      <c r="O72" s="31">
        <v>165195.77</v>
      </c>
      <c r="P72" s="31">
        <v>39907544.44</v>
      </c>
      <c r="Q72" s="31">
        <v>36649428.97</v>
      </c>
      <c r="R72" s="31">
        <v>0</v>
      </c>
      <c r="S72" s="31">
        <v>443151.76</v>
      </c>
      <c r="T72" s="31">
        <f t="shared" si="3"/>
        <v>3766214.0900000036</v>
      </c>
      <c r="U72" s="31">
        <f t="shared" si="4"/>
        <v>4936858.57</v>
      </c>
      <c r="V72" s="31">
        <f t="shared" si="5"/>
        <v>4209365.850000003</v>
      </c>
      <c r="W72" s="31">
        <f t="shared" si="6"/>
        <v>5380010.33</v>
      </c>
      <c r="X72" s="31">
        <f t="shared" si="7"/>
        <v>12.059232861164126</v>
      </c>
    </row>
    <row r="73" spans="1:24" ht="13.5">
      <c r="A73" s="32" t="s">
        <v>63</v>
      </c>
      <c r="B73" s="32">
        <v>1009022</v>
      </c>
      <c r="C73" s="32"/>
      <c r="D73" s="32">
        <v>2</v>
      </c>
      <c r="E73" s="34" t="s">
        <v>123</v>
      </c>
      <c r="F73" s="31">
        <v>17517099.44</v>
      </c>
      <c r="G73" s="31">
        <v>14468601.89</v>
      </c>
      <c r="H73" s="31">
        <v>3048497.55</v>
      </c>
      <c r="I73" s="31">
        <v>0</v>
      </c>
      <c r="J73" s="31">
        <v>17504385.93</v>
      </c>
      <c r="K73" s="31">
        <v>13850991.72</v>
      </c>
      <c r="L73" s="31">
        <v>17400401.15</v>
      </c>
      <c r="M73" s="31">
        <v>14613317.03</v>
      </c>
      <c r="N73" s="31">
        <v>2787084.12</v>
      </c>
      <c r="O73" s="31">
        <v>500</v>
      </c>
      <c r="P73" s="31">
        <v>16345837.71</v>
      </c>
      <c r="Q73" s="31">
        <v>12823846.92</v>
      </c>
      <c r="R73" s="31">
        <v>0</v>
      </c>
      <c r="S73" s="31">
        <v>175749.86</v>
      </c>
      <c r="T73" s="31">
        <f t="shared" si="3"/>
        <v>617610.1699999999</v>
      </c>
      <c r="U73" s="31">
        <f t="shared" si="4"/>
        <v>1789470.1099999994</v>
      </c>
      <c r="V73" s="31">
        <f t="shared" si="5"/>
        <v>793360.0299999999</v>
      </c>
      <c r="W73" s="31">
        <f t="shared" si="6"/>
        <v>1965219.9699999993</v>
      </c>
      <c r="X73" s="31">
        <f t="shared" si="7"/>
        <v>10.286947378796492</v>
      </c>
    </row>
    <row r="74" spans="1:24" ht="13.5">
      <c r="A74" s="32" t="s">
        <v>63</v>
      </c>
      <c r="B74" s="32">
        <v>1009032</v>
      </c>
      <c r="C74" s="32"/>
      <c r="D74" s="32">
        <v>2</v>
      </c>
      <c r="E74" s="34" t="s">
        <v>124</v>
      </c>
      <c r="F74" s="31">
        <v>16010663.35</v>
      </c>
      <c r="G74" s="31">
        <v>14140275.35</v>
      </c>
      <c r="H74" s="31">
        <v>1870388</v>
      </c>
      <c r="I74" s="31">
        <v>266000</v>
      </c>
      <c r="J74" s="31">
        <v>16735664.35</v>
      </c>
      <c r="K74" s="31">
        <v>14242763.35</v>
      </c>
      <c r="L74" s="31">
        <v>15299175.16</v>
      </c>
      <c r="M74" s="31">
        <v>13699493.29</v>
      </c>
      <c r="N74" s="31">
        <v>1599681.87</v>
      </c>
      <c r="O74" s="31">
        <v>33371</v>
      </c>
      <c r="P74" s="31">
        <v>15655832.41</v>
      </c>
      <c r="Q74" s="31">
        <v>13811328.84</v>
      </c>
      <c r="R74" s="31">
        <v>0</v>
      </c>
      <c r="S74" s="31">
        <v>178219.21</v>
      </c>
      <c r="T74" s="31">
        <f aca="true" t="shared" si="8" ref="T74:T137">+G74-K74</f>
        <v>-102488</v>
      </c>
      <c r="U74" s="31">
        <f aca="true" t="shared" si="9" ref="U74:U137">+M74-Q74</f>
        <v>-111835.55000000075</v>
      </c>
      <c r="V74" s="31">
        <f aca="true" t="shared" si="10" ref="V74:V137">+G74-K74+R74+S74</f>
        <v>75731.20999999999</v>
      </c>
      <c r="W74" s="31">
        <f aca="true" t="shared" si="11" ref="W74:W137">+M74-Q74+R74+S74</f>
        <v>66383.65999999925</v>
      </c>
      <c r="X74" s="31">
        <f aca="true" t="shared" si="12" ref="X74:X137">+IF(L74&lt;&gt;0,(M74+O74-Q74)/L74*100,0)</f>
        <v>-0.5128678453538325</v>
      </c>
    </row>
    <row r="75" spans="1:24" ht="13.5">
      <c r="A75" s="32" t="s">
        <v>63</v>
      </c>
      <c r="B75" s="32">
        <v>1009043</v>
      </c>
      <c r="C75" s="32"/>
      <c r="D75" s="32">
        <v>3</v>
      </c>
      <c r="E75" s="34" t="s">
        <v>125</v>
      </c>
      <c r="F75" s="31">
        <v>32706278.96</v>
      </c>
      <c r="G75" s="31">
        <v>31559878.51</v>
      </c>
      <c r="H75" s="31">
        <v>1146400.45</v>
      </c>
      <c r="I75" s="31">
        <v>730000</v>
      </c>
      <c r="J75" s="31">
        <v>31891777.76</v>
      </c>
      <c r="K75" s="31">
        <v>28982004.45</v>
      </c>
      <c r="L75" s="31">
        <v>31871781.38</v>
      </c>
      <c r="M75" s="31">
        <v>31199817.16</v>
      </c>
      <c r="N75" s="31">
        <v>671964.22</v>
      </c>
      <c r="O75" s="31">
        <v>305914.73</v>
      </c>
      <c r="P75" s="31">
        <v>30900760.49</v>
      </c>
      <c r="Q75" s="31">
        <v>28385220.6</v>
      </c>
      <c r="R75" s="31">
        <v>0</v>
      </c>
      <c r="S75" s="31">
        <v>278530.56</v>
      </c>
      <c r="T75" s="31">
        <f t="shared" si="8"/>
        <v>2577874.0600000024</v>
      </c>
      <c r="U75" s="31">
        <f t="shared" si="9"/>
        <v>2814596.5599999987</v>
      </c>
      <c r="V75" s="31">
        <f t="shared" si="10"/>
        <v>2856404.6200000024</v>
      </c>
      <c r="W75" s="31">
        <f t="shared" si="11"/>
        <v>3093127.1199999987</v>
      </c>
      <c r="X75" s="31">
        <f t="shared" si="12"/>
        <v>9.790827982894502</v>
      </c>
    </row>
    <row r="76" spans="1:24" ht="13.5">
      <c r="A76" s="32" t="s">
        <v>63</v>
      </c>
      <c r="B76" s="32">
        <v>1009052</v>
      </c>
      <c r="C76" s="32"/>
      <c r="D76" s="32">
        <v>2</v>
      </c>
      <c r="E76" s="34" t="s">
        <v>126</v>
      </c>
      <c r="F76" s="31">
        <v>50775958.71</v>
      </c>
      <c r="G76" s="31">
        <v>44714732.3</v>
      </c>
      <c r="H76" s="31">
        <v>6061226.41</v>
      </c>
      <c r="I76" s="31">
        <v>122791</v>
      </c>
      <c r="J76" s="31">
        <v>53511326.85</v>
      </c>
      <c r="K76" s="31">
        <v>28937595.23</v>
      </c>
      <c r="L76" s="31">
        <v>49348624.63</v>
      </c>
      <c r="M76" s="31">
        <v>45604556.37</v>
      </c>
      <c r="N76" s="31">
        <v>3744068.26</v>
      </c>
      <c r="O76" s="31">
        <v>67131.28</v>
      </c>
      <c r="P76" s="31">
        <v>36742000.75</v>
      </c>
      <c r="Q76" s="31">
        <v>26004665.31</v>
      </c>
      <c r="R76" s="31">
        <v>0</v>
      </c>
      <c r="S76" s="31">
        <v>5945433.61</v>
      </c>
      <c r="T76" s="31">
        <f t="shared" si="8"/>
        <v>15777137.069999997</v>
      </c>
      <c r="U76" s="31">
        <f t="shared" si="9"/>
        <v>19599891.06</v>
      </c>
      <c r="V76" s="31">
        <f t="shared" si="10"/>
        <v>21722570.679999996</v>
      </c>
      <c r="W76" s="31">
        <f t="shared" si="11"/>
        <v>25545324.669999998</v>
      </c>
      <c r="X76" s="31">
        <f t="shared" si="12"/>
        <v>39.853232967396686</v>
      </c>
    </row>
    <row r="77" spans="1:24" ht="13.5">
      <c r="A77" s="32" t="s">
        <v>63</v>
      </c>
      <c r="B77" s="32">
        <v>1009062</v>
      </c>
      <c r="C77" s="32"/>
      <c r="D77" s="32">
        <v>2</v>
      </c>
      <c r="E77" s="34" t="s">
        <v>127</v>
      </c>
      <c r="F77" s="31">
        <v>15670059.7</v>
      </c>
      <c r="G77" s="31">
        <v>15184452.13</v>
      </c>
      <c r="H77" s="31">
        <v>485607.57</v>
      </c>
      <c r="I77" s="31">
        <v>71174</v>
      </c>
      <c r="J77" s="31">
        <v>16341209.7</v>
      </c>
      <c r="K77" s="31">
        <v>15179549.7</v>
      </c>
      <c r="L77" s="31">
        <v>15647579.55</v>
      </c>
      <c r="M77" s="31">
        <v>15212227.78</v>
      </c>
      <c r="N77" s="31">
        <v>435351.77</v>
      </c>
      <c r="O77" s="31">
        <v>24924</v>
      </c>
      <c r="P77" s="31">
        <v>13888417.71</v>
      </c>
      <c r="Q77" s="31">
        <v>13318818.33</v>
      </c>
      <c r="R77" s="31">
        <v>0</v>
      </c>
      <c r="S77" s="31">
        <v>539836.41</v>
      </c>
      <c r="T77" s="31">
        <f t="shared" si="8"/>
        <v>4902.430000001565</v>
      </c>
      <c r="U77" s="31">
        <f t="shared" si="9"/>
        <v>1893409.4499999993</v>
      </c>
      <c r="V77" s="31">
        <f t="shared" si="10"/>
        <v>544738.8400000016</v>
      </c>
      <c r="W77" s="31">
        <f t="shared" si="11"/>
        <v>2433245.8599999994</v>
      </c>
      <c r="X77" s="31">
        <f t="shared" si="12"/>
        <v>12.259617814181357</v>
      </c>
    </row>
    <row r="78" spans="1:24" ht="13.5">
      <c r="A78" s="32" t="s">
        <v>63</v>
      </c>
      <c r="B78" s="32">
        <v>1009072</v>
      </c>
      <c r="C78" s="32"/>
      <c r="D78" s="32">
        <v>2</v>
      </c>
      <c r="E78" s="34" t="s">
        <v>128</v>
      </c>
      <c r="F78" s="31">
        <v>18565503.35</v>
      </c>
      <c r="G78" s="31">
        <v>15015910.13</v>
      </c>
      <c r="H78" s="31">
        <v>3549593.22</v>
      </c>
      <c r="I78" s="31">
        <v>100600</v>
      </c>
      <c r="J78" s="31">
        <v>20527909.61</v>
      </c>
      <c r="K78" s="31">
        <v>14383225.14</v>
      </c>
      <c r="L78" s="31">
        <v>18286332.9</v>
      </c>
      <c r="M78" s="31">
        <v>14786989.28</v>
      </c>
      <c r="N78" s="31">
        <v>3499343.62</v>
      </c>
      <c r="O78" s="31">
        <v>72110.8</v>
      </c>
      <c r="P78" s="31">
        <v>19467416.55</v>
      </c>
      <c r="Q78" s="31">
        <v>13344618.56</v>
      </c>
      <c r="R78" s="31">
        <v>0</v>
      </c>
      <c r="S78" s="31">
        <v>453834.26</v>
      </c>
      <c r="T78" s="31">
        <f t="shared" si="8"/>
        <v>632684.9900000002</v>
      </c>
      <c r="U78" s="31">
        <f t="shared" si="9"/>
        <v>1442370.7199999988</v>
      </c>
      <c r="V78" s="31">
        <f t="shared" si="10"/>
        <v>1086519.2500000002</v>
      </c>
      <c r="W78" s="31">
        <f t="shared" si="11"/>
        <v>1896204.9799999988</v>
      </c>
      <c r="X78" s="31">
        <f t="shared" si="12"/>
        <v>8.282040627183374</v>
      </c>
    </row>
    <row r="79" spans="1:24" ht="13.5">
      <c r="A79" s="32" t="s">
        <v>63</v>
      </c>
      <c r="B79" s="32">
        <v>1009082</v>
      </c>
      <c r="C79" s="32"/>
      <c r="D79" s="32">
        <v>2</v>
      </c>
      <c r="E79" s="34" t="s">
        <v>129</v>
      </c>
      <c r="F79" s="31">
        <v>30940240.72</v>
      </c>
      <c r="G79" s="31">
        <v>26018224.3</v>
      </c>
      <c r="H79" s="31">
        <v>4922016.42</v>
      </c>
      <c r="I79" s="31">
        <v>907907</v>
      </c>
      <c r="J79" s="31">
        <v>46996396.8</v>
      </c>
      <c r="K79" s="31">
        <v>21448715.13</v>
      </c>
      <c r="L79" s="31">
        <v>29301645.32</v>
      </c>
      <c r="M79" s="31">
        <v>23899090.84</v>
      </c>
      <c r="N79" s="31">
        <v>5402554.48</v>
      </c>
      <c r="O79" s="31">
        <v>1997481</v>
      </c>
      <c r="P79" s="31">
        <v>42098925.89</v>
      </c>
      <c r="Q79" s="31">
        <v>20084859.08</v>
      </c>
      <c r="R79" s="31">
        <v>0</v>
      </c>
      <c r="S79" s="31">
        <v>3372019.02</v>
      </c>
      <c r="T79" s="31">
        <f t="shared" si="8"/>
        <v>4569509.170000002</v>
      </c>
      <c r="U79" s="31">
        <f t="shared" si="9"/>
        <v>3814231.7600000016</v>
      </c>
      <c r="V79" s="31">
        <f t="shared" si="10"/>
        <v>7941528.190000001</v>
      </c>
      <c r="W79" s="31">
        <f t="shared" si="11"/>
        <v>7186250.780000001</v>
      </c>
      <c r="X79" s="31">
        <f t="shared" si="12"/>
        <v>19.834083364708484</v>
      </c>
    </row>
    <row r="80" spans="1:24" ht="13.5">
      <c r="A80" s="32" t="s">
        <v>63</v>
      </c>
      <c r="B80" s="32">
        <v>1010012</v>
      </c>
      <c r="C80" s="32"/>
      <c r="D80" s="32">
        <v>2</v>
      </c>
      <c r="E80" s="34" t="s">
        <v>130</v>
      </c>
      <c r="F80" s="31">
        <v>17753448.38</v>
      </c>
      <c r="G80" s="31">
        <v>14186194.3</v>
      </c>
      <c r="H80" s="31">
        <v>3567254.08</v>
      </c>
      <c r="I80" s="31">
        <v>225700</v>
      </c>
      <c r="J80" s="31">
        <v>17739531.61</v>
      </c>
      <c r="K80" s="31">
        <v>13701693.61</v>
      </c>
      <c r="L80" s="31">
        <v>17777504.83</v>
      </c>
      <c r="M80" s="31">
        <v>14208607.53</v>
      </c>
      <c r="N80" s="31">
        <v>3568897.3</v>
      </c>
      <c r="O80" s="31">
        <v>225636.86</v>
      </c>
      <c r="P80" s="31">
        <v>16543413.11</v>
      </c>
      <c r="Q80" s="31">
        <v>12648436.95</v>
      </c>
      <c r="R80" s="31">
        <v>0</v>
      </c>
      <c r="S80" s="31">
        <v>450399.4</v>
      </c>
      <c r="T80" s="31">
        <f t="shared" si="8"/>
        <v>484500.69000000134</v>
      </c>
      <c r="U80" s="31">
        <f t="shared" si="9"/>
        <v>1560170.58</v>
      </c>
      <c r="V80" s="31">
        <f t="shared" si="10"/>
        <v>934900.0900000014</v>
      </c>
      <c r="W80" s="31">
        <f t="shared" si="11"/>
        <v>2010569.98</v>
      </c>
      <c r="X80" s="31">
        <f t="shared" si="12"/>
        <v>10.045321078953688</v>
      </c>
    </row>
    <row r="81" spans="1:24" ht="13.5">
      <c r="A81" s="32" t="s">
        <v>63</v>
      </c>
      <c r="B81" s="32">
        <v>1010022</v>
      </c>
      <c r="C81" s="32"/>
      <c r="D81" s="32">
        <v>2</v>
      </c>
      <c r="E81" s="34" t="s">
        <v>131</v>
      </c>
      <c r="F81" s="31">
        <v>12982959.78</v>
      </c>
      <c r="G81" s="31">
        <v>12624673.15</v>
      </c>
      <c r="H81" s="31">
        <v>358286.63</v>
      </c>
      <c r="I81" s="31">
        <v>112601.63</v>
      </c>
      <c r="J81" s="31">
        <v>13022959.78</v>
      </c>
      <c r="K81" s="31">
        <v>11780140.16</v>
      </c>
      <c r="L81" s="31">
        <v>13390019.06</v>
      </c>
      <c r="M81" s="31">
        <v>12851554.28</v>
      </c>
      <c r="N81" s="31">
        <v>538464.78</v>
      </c>
      <c r="O81" s="31">
        <v>145936.91</v>
      </c>
      <c r="P81" s="31">
        <v>12205222.31</v>
      </c>
      <c r="Q81" s="31">
        <v>11206780.44</v>
      </c>
      <c r="R81" s="31">
        <v>370575.85</v>
      </c>
      <c r="S81" s="31">
        <v>1112690.69</v>
      </c>
      <c r="T81" s="31">
        <f t="shared" si="8"/>
        <v>844532.9900000002</v>
      </c>
      <c r="U81" s="31">
        <f t="shared" si="9"/>
        <v>1644773.8399999999</v>
      </c>
      <c r="V81" s="31">
        <f t="shared" si="10"/>
        <v>2327799.5300000003</v>
      </c>
      <c r="W81" s="31">
        <f t="shared" si="11"/>
        <v>3128040.38</v>
      </c>
      <c r="X81" s="31">
        <f t="shared" si="12"/>
        <v>13.373474242089689</v>
      </c>
    </row>
    <row r="82" spans="1:24" ht="13.5">
      <c r="A82" s="32" t="s">
        <v>63</v>
      </c>
      <c r="B82" s="32">
        <v>1010032</v>
      </c>
      <c r="C82" s="32"/>
      <c r="D82" s="32">
        <v>2</v>
      </c>
      <c r="E82" s="34" t="s">
        <v>132</v>
      </c>
      <c r="F82" s="31">
        <v>26379483.17</v>
      </c>
      <c r="G82" s="31">
        <v>25881984.56</v>
      </c>
      <c r="H82" s="31">
        <v>497498.61</v>
      </c>
      <c r="I82" s="31">
        <v>85000</v>
      </c>
      <c r="J82" s="31">
        <v>26916153.13</v>
      </c>
      <c r="K82" s="31">
        <v>24466353.13</v>
      </c>
      <c r="L82" s="31">
        <v>26389360.58</v>
      </c>
      <c r="M82" s="31">
        <v>25892004.47</v>
      </c>
      <c r="N82" s="31">
        <v>497356.11</v>
      </c>
      <c r="O82" s="31">
        <v>84932</v>
      </c>
      <c r="P82" s="31">
        <v>25774748.61</v>
      </c>
      <c r="Q82" s="31">
        <v>23415920.17</v>
      </c>
      <c r="R82" s="31">
        <v>536669.96</v>
      </c>
      <c r="S82" s="31">
        <v>0</v>
      </c>
      <c r="T82" s="31">
        <f t="shared" si="8"/>
        <v>1415631.4299999997</v>
      </c>
      <c r="U82" s="31">
        <f t="shared" si="9"/>
        <v>2476084.299999997</v>
      </c>
      <c r="V82" s="31">
        <f t="shared" si="10"/>
        <v>1952301.3899999997</v>
      </c>
      <c r="W82" s="31">
        <f t="shared" si="11"/>
        <v>3012754.259999997</v>
      </c>
      <c r="X82" s="31">
        <f t="shared" si="12"/>
        <v>9.704730405407942</v>
      </c>
    </row>
    <row r="83" spans="1:24" ht="13.5">
      <c r="A83" s="32" t="s">
        <v>63</v>
      </c>
      <c r="B83" s="32">
        <v>1010042</v>
      </c>
      <c r="C83" s="32"/>
      <c r="D83" s="32">
        <v>2</v>
      </c>
      <c r="E83" s="34" t="s">
        <v>133</v>
      </c>
      <c r="F83" s="31">
        <v>20423591</v>
      </c>
      <c r="G83" s="31">
        <v>19878614</v>
      </c>
      <c r="H83" s="31">
        <v>544977</v>
      </c>
      <c r="I83" s="31">
        <v>5202</v>
      </c>
      <c r="J83" s="31">
        <v>23911938</v>
      </c>
      <c r="K83" s="31">
        <v>19463053</v>
      </c>
      <c r="L83" s="31">
        <v>20200851.19</v>
      </c>
      <c r="M83" s="31">
        <v>19657634.42</v>
      </c>
      <c r="N83" s="31">
        <v>543216.77</v>
      </c>
      <c r="O83" s="31">
        <v>5201.77</v>
      </c>
      <c r="P83" s="31">
        <v>21240155.29</v>
      </c>
      <c r="Q83" s="31">
        <v>16991574.52</v>
      </c>
      <c r="R83" s="31">
        <v>2614395.51</v>
      </c>
      <c r="S83" s="31">
        <v>1157137</v>
      </c>
      <c r="T83" s="31">
        <f t="shared" si="8"/>
        <v>415561</v>
      </c>
      <c r="U83" s="31">
        <f t="shared" si="9"/>
        <v>2666059.9000000022</v>
      </c>
      <c r="V83" s="31">
        <f t="shared" si="10"/>
        <v>4187093.51</v>
      </c>
      <c r="W83" s="31">
        <f t="shared" si="11"/>
        <v>6437592.410000002</v>
      </c>
      <c r="X83" s="31">
        <f t="shared" si="12"/>
        <v>13.223510459412486</v>
      </c>
    </row>
    <row r="84" spans="1:24" ht="13.5">
      <c r="A84" s="32" t="s">
        <v>63</v>
      </c>
      <c r="B84" s="32">
        <v>1010052</v>
      </c>
      <c r="C84" s="32"/>
      <c r="D84" s="32">
        <v>2</v>
      </c>
      <c r="E84" s="34" t="s">
        <v>134</v>
      </c>
      <c r="F84" s="31">
        <v>11803295.97</v>
      </c>
      <c r="G84" s="31">
        <v>11463676.97</v>
      </c>
      <c r="H84" s="31">
        <v>339619</v>
      </c>
      <c r="I84" s="31">
        <v>5000</v>
      </c>
      <c r="J84" s="31">
        <v>13338944.59</v>
      </c>
      <c r="K84" s="31">
        <v>11598577.09</v>
      </c>
      <c r="L84" s="31">
        <v>11678616.37</v>
      </c>
      <c r="M84" s="31">
        <v>11343997.37</v>
      </c>
      <c r="N84" s="31">
        <v>334619</v>
      </c>
      <c r="O84" s="31">
        <v>0</v>
      </c>
      <c r="P84" s="31">
        <v>11598996.19</v>
      </c>
      <c r="Q84" s="31">
        <v>10102782.96</v>
      </c>
      <c r="R84" s="31">
        <v>934132.94</v>
      </c>
      <c r="S84" s="31">
        <v>388888.92</v>
      </c>
      <c r="T84" s="31">
        <f t="shared" si="8"/>
        <v>-134900.11999999918</v>
      </c>
      <c r="U84" s="31">
        <f t="shared" si="9"/>
        <v>1241214.4099999983</v>
      </c>
      <c r="V84" s="31">
        <f t="shared" si="10"/>
        <v>1188121.7400000007</v>
      </c>
      <c r="W84" s="31">
        <f t="shared" si="11"/>
        <v>2564236.269999998</v>
      </c>
      <c r="X84" s="31">
        <f t="shared" si="12"/>
        <v>10.628094721806487</v>
      </c>
    </row>
    <row r="85" spans="1:24" ht="13.5">
      <c r="A85" s="32" t="s">
        <v>63</v>
      </c>
      <c r="B85" s="32">
        <v>1010062</v>
      </c>
      <c r="C85" s="32"/>
      <c r="D85" s="32">
        <v>2</v>
      </c>
      <c r="E85" s="34" t="s">
        <v>135</v>
      </c>
      <c r="F85" s="31">
        <v>41967969.96</v>
      </c>
      <c r="G85" s="31">
        <v>37623230.81</v>
      </c>
      <c r="H85" s="31">
        <v>4344739.15</v>
      </c>
      <c r="I85" s="31">
        <v>660000</v>
      </c>
      <c r="J85" s="31">
        <v>46378814.14</v>
      </c>
      <c r="K85" s="31">
        <v>34882802.97</v>
      </c>
      <c r="L85" s="31">
        <v>41397716.19</v>
      </c>
      <c r="M85" s="31">
        <v>37584187.71</v>
      </c>
      <c r="N85" s="31">
        <v>3813528.48</v>
      </c>
      <c r="O85" s="31">
        <v>713830.15</v>
      </c>
      <c r="P85" s="31">
        <v>44988482.88</v>
      </c>
      <c r="Q85" s="31">
        <v>33540842.46</v>
      </c>
      <c r="R85" s="31">
        <v>0</v>
      </c>
      <c r="S85" s="31">
        <v>625148.18</v>
      </c>
      <c r="T85" s="31">
        <f t="shared" si="8"/>
        <v>2740427.8400000036</v>
      </c>
      <c r="U85" s="31">
        <f t="shared" si="9"/>
        <v>4043345.25</v>
      </c>
      <c r="V85" s="31">
        <f t="shared" si="10"/>
        <v>3365576.0200000037</v>
      </c>
      <c r="W85" s="31">
        <f t="shared" si="11"/>
        <v>4668493.43</v>
      </c>
      <c r="X85" s="31">
        <f t="shared" si="12"/>
        <v>11.491395752766522</v>
      </c>
    </row>
    <row r="86" spans="1:24" ht="13.5">
      <c r="A86" s="32" t="s">
        <v>63</v>
      </c>
      <c r="B86" s="32">
        <v>1010072</v>
      </c>
      <c r="C86" s="32"/>
      <c r="D86" s="32">
        <v>2</v>
      </c>
      <c r="E86" s="34" t="s">
        <v>136</v>
      </c>
      <c r="F86" s="31">
        <v>10821459.85</v>
      </c>
      <c r="G86" s="31">
        <v>10386053.04</v>
      </c>
      <c r="H86" s="31">
        <v>435406.81</v>
      </c>
      <c r="I86" s="31">
        <v>53700</v>
      </c>
      <c r="J86" s="31">
        <v>11485990.35</v>
      </c>
      <c r="K86" s="31">
        <v>10039978.54</v>
      </c>
      <c r="L86" s="31">
        <v>10800328.03</v>
      </c>
      <c r="M86" s="31">
        <v>10365232.43</v>
      </c>
      <c r="N86" s="31">
        <v>435095.6</v>
      </c>
      <c r="O86" s="31">
        <v>53700</v>
      </c>
      <c r="P86" s="31">
        <v>10931381.03</v>
      </c>
      <c r="Q86" s="31">
        <v>9513916.3</v>
      </c>
      <c r="R86" s="31">
        <v>0</v>
      </c>
      <c r="S86" s="31">
        <v>519567.2</v>
      </c>
      <c r="T86" s="31">
        <f t="shared" si="8"/>
        <v>346074.5</v>
      </c>
      <c r="U86" s="31">
        <f t="shared" si="9"/>
        <v>851316.129999999</v>
      </c>
      <c r="V86" s="31">
        <f t="shared" si="10"/>
        <v>865641.7</v>
      </c>
      <c r="W86" s="31">
        <f t="shared" si="11"/>
        <v>1370883.329999999</v>
      </c>
      <c r="X86" s="31">
        <f t="shared" si="12"/>
        <v>8.379524468943366</v>
      </c>
    </row>
    <row r="87" spans="1:24" ht="13.5">
      <c r="A87" s="32" t="s">
        <v>63</v>
      </c>
      <c r="B87" s="32">
        <v>1010082</v>
      </c>
      <c r="C87" s="32"/>
      <c r="D87" s="32">
        <v>2</v>
      </c>
      <c r="E87" s="34" t="s">
        <v>137</v>
      </c>
      <c r="F87" s="31">
        <v>36681125.1</v>
      </c>
      <c r="G87" s="31">
        <v>35458344.1</v>
      </c>
      <c r="H87" s="31">
        <v>1222781</v>
      </c>
      <c r="I87" s="31">
        <v>245000</v>
      </c>
      <c r="J87" s="31">
        <v>37131125.1</v>
      </c>
      <c r="K87" s="31">
        <v>34338083.66</v>
      </c>
      <c r="L87" s="31">
        <v>36631313.8</v>
      </c>
      <c r="M87" s="31">
        <v>35392547.9</v>
      </c>
      <c r="N87" s="31">
        <v>1238765.9</v>
      </c>
      <c r="O87" s="31">
        <v>267380</v>
      </c>
      <c r="P87" s="31">
        <v>35241794.98</v>
      </c>
      <c r="Q87" s="31">
        <v>32871210.92</v>
      </c>
      <c r="R87" s="31">
        <v>0</v>
      </c>
      <c r="S87" s="31">
        <v>311942.65</v>
      </c>
      <c r="T87" s="31">
        <f t="shared" si="8"/>
        <v>1120260.440000005</v>
      </c>
      <c r="U87" s="31">
        <f t="shared" si="9"/>
        <v>2521336.9799999967</v>
      </c>
      <c r="V87" s="31">
        <f t="shared" si="10"/>
        <v>1432203.090000005</v>
      </c>
      <c r="W87" s="31">
        <f t="shared" si="11"/>
        <v>2833279.6299999966</v>
      </c>
      <c r="X87" s="31">
        <f t="shared" si="12"/>
        <v>7.612931917282194</v>
      </c>
    </row>
    <row r="88" spans="1:24" ht="13.5">
      <c r="A88" s="32" t="s">
        <v>63</v>
      </c>
      <c r="B88" s="32">
        <v>1010093</v>
      </c>
      <c r="C88" s="32"/>
      <c r="D88" s="32">
        <v>3</v>
      </c>
      <c r="E88" s="34" t="s">
        <v>138</v>
      </c>
      <c r="F88" s="31">
        <v>45911259.69</v>
      </c>
      <c r="G88" s="31">
        <v>44296484.94</v>
      </c>
      <c r="H88" s="31">
        <v>1614774.75</v>
      </c>
      <c r="I88" s="31">
        <v>315600</v>
      </c>
      <c r="J88" s="31">
        <v>48936719.94</v>
      </c>
      <c r="K88" s="31">
        <v>39924679.54</v>
      </c>
      <c r="L88" s="31">
        <v>45656344.63</v>
      </c>
      <c r="M88" s="31">
        <v>44209574.63</v>
      </c>
      <c r="N88" s="31">
        <v>1446770</v>
      </c>
      <c r="O88" s="31">
        <v>252621.82</v>
      </c>
      <c r="P88" s="31">
        <v>43973237.82</v>
      </c>
      <c r="Q88" s="31">
        <v>36950406.02</v>
      </c>
      <c r="R88" s="31">
        <v>0</v>
      </c>
      <c r="S88" s="31">
        <v>3807673.25</v>
      </c>
      <c r="T88" s="31">
        <f t="shared" si="8"/>
        <v>4371805.3999999985</v>
      </c>
      <c r="U88" s="31">
        <f t="shared" si="9"/>
        <v>7259168.609999999</v>
      </c>
      <c r="V88" s="31">
        <f t="shared" si="10"/>
        <v>8179478.6499999985</v>
      </c>
      <c r="W88" s="31">
        <f t="shared" si="11"/>
        <v>11066841.86</v>
      </c>
      <c r="X88" s="31">
        <f t="shared" si="12"/>
        <v>16.452894971938097</v>
      </c>
    </row>
    <row r="89" spans="1:24" ht="13.5">
      <c r="A89" s="32" t="s">
        <v>63</v>
      </c>
      <c r="B89" s="32">
        <v>1010102</v>
      </c>
      <c r="C89" s="32"/>
      <c r="D89" s="32">
        <v>2</v>
      </c>
      <c r="E89" s="34" t="s">
        <v>139</v>
      </c>
      <c r="F89" s="31">
        <v>42490418.36</v>
      </c>
      <c r="G89" s="31">
        <v>38395258.02</v>
      </c>
      <c r="H89" s="31">
        <v>4095160.34</v>
      </c>
      <c r="I89" s="31">
        <v>470000</v>
      </c>
      <c r="J89" s="31">
        <v>43290853.93</v>
      </c>
      <c r="K89" s="31">
        <v>34316969.98</v>
      </c>
      <c r="L89" s="31">
        <v>42803321.13</v>
      </c>
      <c r="M89" s="31">
        <v>38666156.42</v>
      </c>
      <c r="N89" s="31">
        <v>4137164.71</v>
      </c>
      <c r="O89" s="31">
        <v>580703.39</v>
      </c>
      <c r="P89" s="31">
        <v>41104693.36</v>
      </c>
      <c r="Q89" s="31">
        <v>32302157.22</v>
      </c>
      <c r="R89" s="31">
        <v>0</v>
      </c>
      <c r="S89" s="31">
        <v>3177895.57</v>
      </c>
      <c r="T89" s="31">
        <f t="shared" si="8"/>
        <v>4078288.0400000066</v>
      </c>
      <c r="U89" s="31">
        <f t="shared" si="9"/>
        <v>6363999.200000003</v>
      </c>
      <c r="V89" s="31">
        <f t="shared" si="10"/>
        <v>7256183.610000007</v>
      </c>
      <c r="W89" s="31">
        <f t="shared" si="11"/>
        <v>9541894.770000003</v>
      </c>
      <c r="X89" s="31">
        <f t="shared" si="12"/>
        <v>16.224681652407106</v>
      </c>
    </row>
    <row r="90" spans="1:24" ht="13.5">
      <c r="A90" s="32" t="s">
        <v>63</v>
      </c>
      <c r="B90" s="32">
        <v>1010113</v>
      </c>
      <c r="C90" s="32"/>
      <c r="D90" s="32">
        <v>3</v>
      </c>
      <c r="E90" s="34" t="s">
        <v>140</v>
      </c>
      <c r="F90" s="31">
        <v>26534349.42</v>
      </c>
      <c r="G90" s="31">
        <v>25427416.28</v>
      </c>
      <c r="H90" s="31">
        <v>1106933.14</v>
      </c>
      <c r="I90" s="31">
        <v>17000</v>
      </c>
      <c r="J90" s="31">
        <v>25255834.06</v>
      </c>
      <c r="K90" s="31">
        <v>23119222.85</v>
      </c>
      <c r="L90" s="31">
        <v>26485698.19</v>
      </c>
      <c r="M90" s="31">
        <v>25377447.35</v>
      </c>
      <c r="N90" s="31">
        <v>1108250.84</v>
      </c>
      <c r="O90" s="31">
        <v>17000</v>
      </c>
      <c r="P90" s="31">
        <v>24520114.41</v>
      </c>
      <c r="Q90" s="31">
        <v>22514520.15</v>
      </c>
      <c r="R90" s="31">
        <v>0</v>
      </c>
      <c r="S90" s="31">
        <v>942770.12</v>
      </c>
      <c r="T90" s="31">
        <f t="shared" si="8"/>
        <v>2308193.4299999997</v>
      </c>
      <c r="U90" s="31">
        <f t="shared" si="9"/>
        <v>2862927.200000003</v>
      </c>
      <c r="V90" s="31">
        <f t="shared" si="10"/>
        <v>3250963.55</v>
      </c>
      <c r="W90" s="31">
        <f t="shared" si="11"/>
        <v>3805697.320000003</v>
      </c>
      <c r="X90" s="31">
        <f t="shared" si="12"/>
        <v>10.873518150589494</v>
      </c>
    </row>
    <row r="91" spans="1:24" ht="13.5">
      <c r="A91" s="32" t="s">
        <v>63</v>
      </c>
      <c r="B91" s="32">
        <v>1011012</v>
      </c>
      <c r="C91" s="32"/>
      <c r="D91" s="32">
        <v>2</v>
      </c>
      <c r="E91" s="34" t="s">
        <v>141</v>
      </c>
      <c r="F91" s="31">
        <v>15608350.11</v>
      </c>
      <c r="G91" s="31">
        <v>13275644.31</v>
      </c>
      <c r="H91" s="31">
        <v>2332705.8</v>
      </c>
      <c r="I91" s="31">
        <v>0</v>
      </c>
      <c r="J91" s="31">
        <v>16358912.84</v>
      </c>
      <c r="K91" s="31">
        <v>12655091.52</v>
      </c>
      <c r="L91" s="31">
        <v>15382254.41</v>
      </c>
      <c r="M91" s="31">
        <v>13112903.05</v>
      </c>
      <c r="N91" s="31">
        <v>2269351.36</v>
      </c>
      <c r="O91" s="31">
        <v>0</v>
      </c>
      <c r="P91" s="31">
        <v>15444258.24</v>
      </c>
      <c r="Q91" s="31">
        <v>11852496.08</v>
      </c>
      <c r="R91" s="31">
        <v>114195.93</v>
      </c>
      <c r="S91" s="31">
        <v>1039433.87</v>
      </c>
      <c r="T91" s="31">
        <f t="shared" si="8"/>
        <v>620552.790000001</v>
      </c>
      <c r="U91" s="31">
        <f t="shared" si="9"/>
        <v>1260406.9700000007</v>
      </c>
      <c r="V91" s="31">
        <f t="shared" si="10"/>
        <v>1774182.5900000008</v>
      </c>
      <c r="W91" s="31">
        <f t="shared" si="11"/>
        <v>2414036.7700000005</v>
      </c>
      <c r="X91" s="31">
        <f t="shared" si="12"/>
        <v>8.193902768768474</v>
      </c>
    </row>
    <row r="92" spans="1:24" ht="13.5">
      <c r="A92" s="32" t="s">
        <v>63</v>
      </c>
      <c r="B92" s="32">
        <v>1011022</v>
      </c>
      <c r="C92" s="32"/>
      <c r="D92" s="32">
        <v>2</v>
      </c>
      <c r="E92" s="34" t="s">
        <v>142</v>
      </c>
      <c r="F92" s="31">
        <v>11768117.65</v>
      </c>
      <c r="G92" s="31">
        <v>10829524.65</v>
      </c>
      <c r="H92" s="31">
        <v>938593</v>
      </c>
      <c r="I92" s="31">
        <v>31000</v>
      </c>
      <c r="J92" s="31">
        <v>11544269.65</v>
      </c>
      <c r="K92" s="31">
        <v>10129769.65</v>
      </c>
      <c r="L92" s="31">
        <v>11702577.02</v>
      </c>
      <c r="M92" s="31">
        <v>10768700.03</v>
      </c>
      <c r="N92" s="31">
        <v>933876.99</v>
      </c>
      <c r="O92" s="31">
        <v>26295</v>
      </c>
      <c r="P92" s="31">
        <v>11178760.75</v>
      </c>
      <c r="Q92" s="31">
        <v>9775181.9</v>
      </c>
      <c r="R92" s="31">
        <v>0</v>
      </c>
      <c r="S92" s="31">
        <v>321127.36</v>
      </c>
      <c r="T92" s="31">
        <f t="shared" si="8"/>
        <v>699755</v>
      </c>
      <c r="U92" s="31">
        <f t="shared" si="9"/>
        <v>993518.129999999</v>
      </c>
      <c r="V92" s="31">
        <f t="shared" si="10"/>
        <v>1020882.36</v>
      </c>
      <c r="W92" s="31">
        <f t="shared" si="11"/>
        <v>1314645.4899999988</v>
      </c>
      <c r="X92" s="31">
        <f t="shared" si="12"/>
        <v>8.714432114030206</v>
      </c>
    </row>
    <row r="93" spans="1:24" ht="13.5">
      <c r="A93" s="32" t="s">
        <v>63</v>
      </c>
      <c r="B93" s="32">
        <v>1011033</v>
      </c>
      <c r="C93" s="32"/>
      <c r="D93" s="32">
        <v>3</v>
      </c>
      <c r="E93" s="34" t="s">
        <v>143</v>
      </c>
      <c r="F93" s="31">
        <v>54504926.08</v>
      </c>
      <c r="G93" s="31">
        <v>43039175.82</v>
      </c>
      <c r="H93" s="31">
        <v>11465750.26</v>
      </c>
      <c r="I93" s="31">
        <v>664537</v>
      </c>
      <c r="J93" s="31">
        <v>54693061.9</v>
      </c>
      <c r="K93" s="31">
        <v>40853027.45</v>
      </c>
      <c r="L93" s="31">
        <v>54753582.83</v>
      </c>
      <c r="M93" s="31">
        <v>43304524.83</v>
      </c>
      <c r="N93" s="31">
        <v>11449058</v>
      </c>
      <c r="O93" s="31">
        <v>691426.4</v>
      </c>
      <c r="P93" s="31">
        <v>48661203.94</v>
      </c>
      <c r="Q93" s="31">
        <v>36874139.66</v>
      </c>
      <c r="R93" s="31">
        <v>0</v>
      </c>
      <c r="S93" s="31">
        <v>2394276.96</v>
      </c>
      <c r="T93" s="31">
        <f t="shared" si="8"/>
        <v>2186148.3699999973</v>
      </c>
      <c r="U93" s="31">
        <f t="shared" si="9"/>
        <v>6430385.170000002</v>
      </c>
      <c r="V93" s="31">
        <f t="shared" si="10"/>
        <v>4580425.329999997</v>
      </c>
      <c r="W93" s="31">
        <f t="shared" si="11"/>
        <v>8824662.130000003</v>
      </c>
      <c r="X93" s="31">
        <f t="shared" si="12"/>
        <v>13.007023836434486</v>
      </c>
    </row>
    <row r="94" spans="1:24" ht="13.5">
      <c r="A94" s="32" t="s">
        <v>63</v>
      </c>
      <c r="B94" s="32">
        <v>1011043</v>
      </c>
      <c r="C94" s="32"/>
      <c r="D94" s="32">
        <v>3</v>
      </c>
      <c r="E94" s="34" t="s">
        <v>144</v>
      </c>
      <c r="F94" s="31">
        <v>46886411.33</v>
      </c>
      <c r="G94" s="31">
        <v>30950876.46</v>
      </c>
      <c r="H94" s="31">
        <v>15935534.87</v>
      </c>
      <c r="I94" s="31">
        <v>1000000</v>
      </c>
      <c r="J94" s="31">
        <v>62841467.69</v>
      </c>
      <c r="K94" s="31">
        <v>25164388.96</v>
      </c>
      <c r="L94" s="31">
        <v>43025925.41</v>
      </c>
      <c r="M94" s="31">
        <v>27246357.6</v>
      </c>
      <c r="N94" s="31">
        <v>15779567.81</v>
      </c>
      <c r="O94" s="31">
        <v>870883.5</v>
      </c>
      <c r="P94" s="31">
        <v>57997815.55</v>
      </c>
      <c r="Q94" s="31">
        <v>23309260.81</v>
      </c>
      <c r="R94" s="31">
        <v>0</v>
      </c>
      <c r="S94" s="31">
        <v>8219995.1</v>
      </c>
      <c r="T94" s="31">
        <f t="shared" si="8"/>
        <v>5786487.5</v>
      </c>
      <c r="U94" s="31">
        <f t="shared" si="9"/>
        <v>3937096.790000003</v>
      </c>
      <c r="V94" s="31">
        <f t="shared" si="10"/>
        <v>14006482.6</v>
      </c>
      <c r="W94" s="31">
        <f t="shared" si="11"/>
        <v>12157091.890000002</v>
      </c>
      <c r="X94" s="31">
        <f t="shared" si="12"/>
        <v>11.174612153449562</v>
      </c>
    </row>
    <row r="95" spans="1:24" ht="13.5">
      <c r="A95" s="32" t="s">
        <v>63</v>
      </c>
      <c r="B95" s="32">
        <v>1011052</v>
      </c>
      <c r="C95" s="32"/>
      <c r="D95" s="32">
        <v>2</v>
      </c>
      <c r="E95" s="34" t="s">
        <v>145</v>
      </c>
      <c r="F95" s="31">
        <v>22759425.28</v>
      </c>
      <c r="G95" s="31">
        <v>18770583.83</v>
      </c>
      <c r="H95" s="31">
        <v>3988841.45</v>
      </c>
      <c r="I95" s="31">
        <v>694273</v>
      </c>
      <c r="J95" s="31">
        <v>23198612.79</v>
      </c>
      <c r="K95" s="31">
        <v>16335378.48</v>
      </c>
      <c r="L95" s="31">
        <v>22627715.37</v>
      </c>
      <c r="M95" s="31">
        <v>18744603.33</v>
      </c>
      <c r="N95" s="31">
        <v>3883112.04</v>
      </c>
      <c r="O95" s="31">
        <v>659340.04</v>
      </c>
      <c r="P95" s="31">
        <v>20958739.94</v>
      </c>
      <c r="Q95" s="31">
        <v>15736852.58</v>
      </c>
      <c r="R95" s="31">
        <v>0</v>
      </c>
      <c r="S95" s="31">
        <v>1971399.51</v>
      </c>
      <c r="T95" s="31">
        <f t="shared" si="8"/>
        <v>2435205.3499999978</v>
      </c>
      <c r="U95" s="31">
        <f t="shared" si="9"/>
        <v>3007750.749999998</v>
      </c>
      <c r="V95" s="31">
        <f t="shared" si="10"/>
        <v>4406604.859999998</v>
      </c>
      <c r="W95" s="31">
        <f t="shared" si="11"/>
        <v>4979150.259999998</v>
      </c>
      <c r="X95" s="31">
        <f t="shared" si="12"/>
        <v>16.2061910804387</v>
      </c>
    </row>
    <row r="96" spans="1:24" ht="13.5">
      <c r="A96" s="32" t="s">
        <v>63</v>
      </c>
      <c r="B96" s="32">
        <v>1011062</v>
      </c>
      <c r="C96" s="32"/>
      <c r="D96" s="32">
        <v>2</v>
      </c>
      <c r="E96" s="34" t="s">
        <v>146</v>
      </c>
      <c r="F96" s="31">
        <v>15461482.61</v>
      </c>
      <c r="G96" s="31">
        <v>15298427.36</v>
      </c>
      <c r="H96" s="31">
        <v>163055.25</v>
      </c>
      <c r="I96" s="31">
        <v>8810</v>
      </c>
      <c r="J96" s="31">
        <v>15083482.61</v>
      </c>
      <c r="K96" s="31">
        <v>14687748.51</v>
      </c>
      <c r="L96" s="31">
        <v>15109508.95</v>
      </c>
      <c r="M96" s="31">
        <v>14946453.7</v>
      </c>
      <c r="N96" s="31">
        <v>163055.25</v>
      </c>
      <c r="O96" s="31">
        <v>8810</v>
      </c>
      <c r="P96" s="31">
        <v>14246652.44</v>
      </c>
      <c r="Q96" s="31">
        <v>13868972.47</v>
      </c>
      <c r="R96" s="31">
        <v>0</v>
      </c>
      <c r="S96" s="31">
        <v>525801.77</v>
      </c>
      <c r="T96" s="31">
        <f t="shared" si="8"/>
        <v>610678.8499999996</v>
      </c>
      <c r="U96" s="31">
        <f t="shared" si="9"/>
        <v>1077481.2299999986</v>
      </c>
      <c r="V96" s="31">
        <f t="shared" si="10"/>
        <v>1136480.6199999996</v>
      </c>
      <c r="W96" s="31">
        <f t="shared" si="11"/>
        <v>1603282.9999999986</v>
      </c>
      <c r="X96" s="31">
        <f t="shared" si="12"/>
        <v>7.1894542277629645</v>
      </c>
    </row>
    <row r="97" spans="1:24" ht="13.5">
      <c r="A97" s="32" t="s">
        <v>63</v>
      </c>
      <c r="B97" s="32">
        <v>1012011</v>
      </c>
      <c r="C97" s="32"/>
      <c r="D97" s="32">
        <v>1</v>
      </c>
      <c r="E97" s="34" t="s">
        <v>147</v>
      </c>
      <c r="F97" s="31">
        <v>143138065.39</v>
      </c>
      <c r="G97" s="31">
        <v>137280478.02</v>
      </c>
      <c r="H97" s="31">
        <v>5857587.37</v>
      </c>
      <c r="I97" s="31">
        <v>3889975.61</v>
      </c>
      <c r="J97" s="31">
        <v>153801784.99</v>
      </c>
      <c r="K97" s="31">
        <v>131942800.98</v>
      </c>
      <c r="L97" s="31">
        <v>139662411.95</v>
      </c>
      <c r="M97" s="31">
        <v>134747760.94</v>
      </c>
      <c r="N97" s="31">
        <v>4914651.01</v>
      </c>
      <c r="O97" s="31">
        <v>3193907.66</v>
      </c>
      <c r="P97" s="31">
        <v>144210901.86</v>
      </c>
      <c r="Q97" s="31">
        <v>124091033.74</v>
      </c>
      <c r="R97" s="31">
        <v>0</v>
      </c>
      <c r="S97" s="31">
        <v>10687634.95</v>
      </c>
      <c r="T97" s="31">
        <f t="shared" si="8"/>
        <v>5337677.040000007</v>
      </c>
      <c r="U97" s="31">
        <f t="shared" si="9"/>
        <v>10656727.200000003</v>
      </c>
      <c r="V97" s="31">
        <f t="shared" si="10"/>
        <v>16025311.990000006</v>
      </c>
      <c r="W97" s="31">
        <f t="shared" si="11"/>
        <v>21344362.150000002</v>
      </c>
      <c r="X97" s="31">
        <f t="shared" si="12"/>
        <v>9.917224446158507</v>
      </c>
    </row>
    <row r="98" spans="1:24" ht="13.5">
      <c r="A98" s="32" t="s">
        <v>63</v>
      </c>
      <c r="B98" s="32">
        <v>1012022</v>
      </c>
      <c r="C98" s="32"/>
      <c r="D98" s="32">
        <v>2</v>
      </c>
      <c r="E98" s="34" t="s">
        <v>148</v>
      </c>
      <c r="F98" s="31">
        <v>14775015.04</v>
      </c>
      <c r="G98" s="31">
        <v>13124328.04</v>
      </c>
      <c r="H98" s="31">
        <v>1650687</v>
      </c>
      <c r="I98" s="31">
        <v>5805</v>
      </c>
      <c r="J98" s="31">
        <v>14954950.04</v>
      </c>
      <c r="K98" s="31">
        <v>12805370.64</v>
      </c>
      <c r="L98" s="31">
        <v>14036673.15</v>
      </c>
      <c r="M98" s="31">
        <v>12566612</v>
      </c>
      <c r="N98" s="31">
        <v>1470061.15</v>
      </c>
      <c r="O98" s="31">
        <v>5178.58</v>
      </c>
      <c r="P98" s="31">
        <v>13729997.61</v>
      </c>
      <c r="Q98" s="31">
        <v>11834687.93</v>
      </c>
      <c r="R98" s="31">
        <v>0</v>
      </c>
      <c r="S98" s="31">
        <v>318156.5</v>
      </c>
      <c r="T98" s="31">
        <f t="shared" si="8"/>
        <v>318957.3999999985</v>
      </c>
      <c r="U98" s="31">
        <f t="shared" si="9"/>
        <v>731924.0700000003</v>
      </c>
      <c r="V98" s="31">
        <f t="shared" si="10"/>
        <v>637113.8999999985</v>
      </c>
      <c r="W98" s="31">
        <f t="shared" si="11"/>
        <v>1050080.5700000003</v>
      </c>
      <c r="X98" s="31">
        <f t="shared" si="12"/>
        <v>5.25126318838592</v>
      </c>
    </row>
    <row r="99" spans="1:24" ht="13.5">
      <c r="A99" s="32" t="s">
        <v>63</v>
      </c>
      <c r="B99" s="32">
        <v>1012032</v>
      </c>
      <c r="C99" s="32"/>
      <c r="D99" s="32">
        <v>2</v>
      </c>
      <c r="E99" s="34" t="s">
        <v>149</v>
      </c>
      <c r="F99" s="31">
        <v>19695289.32</v>
      </c>
      <c r="G99" s="31">
        <v>17876990.91</v>
      </c>
      <c r="H99" s="31">
        <v>1818298.41</v>
      </c>
      <c r="I99" s="31">
        <v>0</v>
      </c>
      <c r="J99" s="31">
        <v>21047382.34</v>
      </c>
      <c r="K99" s="31">
        <v>17837442</v>
      </c>
      <c r="L99" s="31">
        <v>19731874.9</v>
      </c>
      <c r="M99" s="31">
        <v>17904376.51</v>
      </c>
      <c r="N99" s="31">
        <v>1827498.39</v>
      </c>
      <c r="O99" s="31">
        <v>0</v>
      </c>
      <c r="P99" s="31">
        <v>19756883.06</v>
      </c>
      <c r="Q99" s="31">
        <v>17009815.97</v>
      </c>
      <c r="R99" s="31">
        <v>0</v>
      </c>
      <c r="S99" s="31">
        <v>994053.02</v>
      </c>
      <c r="T99" s="31">
        <f t="shared" si="8"/>
        <v>39548.91000000015</v>
      </c>
      <c r="U99" s="31">
        <f t="shared" si="9"/>
        <v>894560.5400000028</v>
      </c>
      <c r="V99" s="31">
        <f t="shared" si="10"/>
        <v>1033601.9300000002</v>
      </c>
      <c r="W99" s="31">
        <f t="shared" si="11"/>
        <v>1888613.5600000028</v>
      </c>
      <c r="X99" s="31">
        <f t="shared" si="12"/>
        <v>4.533581043532782</v>
      </c>
    </row>
    <row r="100" spans="1:24" ht="13.5">
      <c r="A100" s="32" t="s">
        <v>63</v>
      </c>
      <c r="B100" s="32">
        <v>1012042</v>
      </c>
      <c r="C100" s="32"/>
      <c r="D100" s="32">
        <v>2</v>
      </c>
      <c r="E100" s="34" t="s">
        <v>150</v>
      </c>
      <c r="F100" s="31">
        <v>17404404.21</v>
      </c>
      <c r="G100" s="31">
        <v>17038919.68</v>
      </c>
      <c r="H100" s="31">
        <v>365484.53</v>
      </c>
      <c r="I100" s="31">
        <v>113500</v>
      </c>
      <c r="J100" s="31">
        <v>16756564.67</v>
      </c>
      <c r="K100" s="31">
        <v>15797373.99</v>
      </c>
      <c r="L100" s="31">
        <v>17259637.79</v>
      </c>
      <c r="M100" s="31">
        <v>16893855.28</v>
      </c>
      <c r="N100" s="31">
        <v>365782.51</v>
      </c>
      <c r="O100" s="31">
        <v>114140</v>
      </c>
      <c r="P100" s="31">
        <v>16336888.92</v>
      </c>
      <c r="Q100" s="31">
        <v>15421496.92</v>
      </c>
      <c r="R100" s="31">
        <v>0</v>
      </c>
      <c r="S100" s="31">
        <v>152160.46</v>
      </c>
      <c r="T100" s="31">
        <f t="shared" si="8"/>
        <v>1241545.6899999995</v>
      </c>
      <c r="U100" s="31">
        <f t="shared" si="9"/>
        <v>1472358.3600000013</v>
      </c>
      <c r="V100" s="31">
        <f t="shared" si="10"/>
        <v>1393706.1499999994</v>
      </c>
      <c r="W100" s="31">
        <f t="shared" si="11"/>
        <v>1624518.8200000012</v>
      </c>
      <c r="X100" s="31">
        <f t="shared" si="12"/>
        <v>9.191956281488114</v>
      </c>
    </row>
    <row r="101" spans="1:24" ht="13.5">
      <c r="A101" s="32" t="s">
        <v>63</v>
      </c>
      <c r="B101" s="32">
        <v>1012053</v>
      </c>
      <c r="C101" s="32"/>
      <c r="D101" s="32">
        <v>3</v>
      </c>
      <c r="E101" s="34" t="s">
        <v>151</v>
      </c>
      <c r="F101" s="31">
        <v>23498072.68</v>
      </c>
      <c r="G101" s="31">
        <v>22546318.18</v>
      </c>
      <c r="H101" s="31">
        <v>951754.5</v>
      </c>
      <c r="I101" s="31">
        <v>82195</v>
      </c>
      <c r="J101" s="31">
        <v>23999072.68</v>
      </c>
      <c r="K101" s="31">
        <v>21186027.68</v>
      </c>
      <c r="L101" s="31">
        <v>23657813.33</v>
      </c>
      <c r="M101" s="31">
        <v>22687451.22</v>
      </c>
      <c r="N101" s="31">
        <v>970362.11</v>
      </c>
      <c r="O101" s="31">
        <v>89965.61</v>
      </c>
      <c r="P101" s="31">
        <v>22781898.57</v>
      </c>
      <c r="Q101" s="31">
        <v>20127344.74</v>
      </c>
      <c r="R101" s="31">
        <v>1061660.06</v>
      </c>
      <c r="S101" s="31">
        <v>2827500</v>
      </c>
      <c r="T101" s="31">
        <f t="shared" si="8"/>
        <v>1360290.5</v>
      </c>
      <c r="U101" s="31">
        <f t="shared" si="9"/>
        <v>2560106.4800000004</v>
      </c>
      <c r="V101" s="31">
        <f t="shared" si="10"/>
        <v>5249450.5600000005</v>
      </c>
      <c r="W101" s="31">
        <f t="shared" si="11"/>
        <v>6449266.540000001</v>
      </c>
      <c r="X101" s="31">
        <f t="shared" si="12"/>
        <v>11.201678080025665</v>
      </c>
    </row>
    <row r="102" spans="1:24" ht="13.5">
      <c r="A102" s="32" t="s">
        <v>63</v>
      </c>
      <c r="B102" s="32">
        <v>1012062</v>
      </c>
      <c r="C102" s="32"/>
      <c r="D102" s="32">
        <v>2</v>
      </c>
      <c r="E102" s="34" t="s">
        <v>152</v>
      </c>
      <c r="F102" s="31">
        <v>12761639.84</v>
      </c>
      <c r="G102" s="31">
        <v>12737819.84</v>
      </c>
      <c r="H102" s="31">
        <v>23820</v>
      </c>
      <c r="I102" s="31">
        <v>12000</v>
      </c>
      <c r="J102" s="31">
        <v>12892430.67</v>
      </c>
      <c r="K102" s="31">
        <v>11995464.67</v>
      </c>
      <c r="L102" s="31">
        <v>12804810.93</v>
      </c>
      <c r="M102" s="31">
        <v>12793037.79</v>
      </c>
      <c r="N102" s="31">
        <v>11773.14</v>
      </c>
      <c r="O102" s="31">
        <v>0</v>
      </c>
      <c r="P102" s="31">
        <v>11832768.25</v>
      </c>
      <c r="Q102" s="31">
        <v>11198434.83</v>
      </c>
      <c r="R102" s="31">
        <v>0</v>
      </c>
      <c r="S102" s="31">
        <v>324769.96</v>
      </c>
      <c r="T102" s="31">
        <f t="shared" si="8"/>
        <v>742355.1699999999</v>
      </c>
      <c r="U102" s="31">
        <f t="shared" si="9"/>
        <v>1594602.959999999</v>
      </c>
      <c r="V102" s="31">
        <f t="shared" si="10"/>
        <v>1067125.13</v>
      </c>
      <c r="W102" s="31">
        <f t="shared" si="11"/>
        <v>1919372.919999999</v>
      </c>
      <c r="X102" s="31">
        <f t="shared" si="12"/>
        <v>12.453155058026297</v>
      </c>
    </row>
    <row r="103" spans="1:24" ht="13.5">
      <c r="A103" s="32" t="s">
        <v>63</v>
      </c>
      <c r="B103" s="32">
        <v>1012072</v>
      </c>
      <c r="C103" s="32"/>
      <c r="D103" s="32">
        <v>2</v>
      </c>
      <c r="E103" s="34" t="s">
        <v>153</v>
      </c>
      <c r="F103" s="31">
        <v>15574551.61</v>
      </c>
      <c r="G103" s="31">
        <v>14160597.23</v>
      </c>
      <c r="H103" s="31">
        <v>1413954.38</v>
      </c>
      <c r="I103" s="31">
        <v>65000</v>
      </c>
      <c r="J103" s="31">
        <v>16719279.1</v>
      </c>
      <c r="K103" s="31">
        <v>13638361.47</v>
      </c>
      <c r="L103" s="31">
        <v>16197626.61</v>
      </c>
      <c r="M103" s="31">
        <v>14585024.97</v>
      </c>
      <c r="N103" s="31">
        <v>1612601.64</v>
      </c>
      <c r="O103" s="31">
        <v>237690</v>
      </c>
      <c r="P103" s="31">
        <v>15738061.88</v>
      </c>
      <c r="Q103" s="31">
        <v>12941587.89</v>
      </c>
      <c r="R103" s="31">
        <v>0</v>
      </c>
      <c r="S103" s="31">
        <v>544727.49</v>
      </c>
      <c r="T103" s="31">
        <f t="shared" si="8"/>
        <v>522235.7599999998</v>
      </c>
      <c r="U103" s="31">
        <f t="shared" si="9"/>
        <v>1643437.08</v>
      </c>
      <c r="V103" s="31">
        <f t="shared" si="10"/>
        <v>1066963.2499999998</v>
      </c>
      <c r="W103" s="31">
        <f t="shared" si="11"/>
        <v>2188164.5700000003</v>
      </c>
      <c r="X103" s="31">
        <f t="shared" si="12"/>
        <v>11.613597012037804</v>
      </c>
    </row>
    <row r="104" spans="1:24" ht="13.5">
      <c r="A104" s="32" t="s">
        <v>63</v>
      </c>
      <c r="B104" s="32">
        <v>1012082</v>
      </c>
      <c r="C104" s="32"/>
      <c r="D104" s="32">
        <v>2</v>
      </c>
      <c r="E104" s="34" t="s">
        <v>154</v>
      </c>
      <c r="F104" s="31">
        <v>15677137.45</v>
      </c>
      <c r="G104" s="31">
        <v>14375904.43</v>
      </c>
      <c r="H104" s="31">
        <v>1301233.02</v>
      </c>
      <c r="I104" s="31">
        <v>4500</v>
      </c>
      <c r="J104" s="31">
        <v>17169011.65</v>
      </c>
      <c r="K104" s="31">
        <v>13262025.31</v>
      </c>
      <c r="L104" s="31">
        <v>15629825.33</v>
      </c>
      <c r="M104" s="31">
        <v>14328792.31</v>
      </c>
      <c r="N104" s="31">
        <v>1301033.02</v>
      </c>
      <c r="O104" s="31">
        <v>4300</v>
      </c>
      <c r="P104" s="31">
        <v>16101609.38</v>
      </c>
      <c r="Q104" s="31">
        <v>12637174.85</v>
      </c>
      <c r="R104" s="31">
        <v>0</v>
      </c>
      <c r="S104" s="31">
        <v>742108.79</v>
      </c>
      <c r="T104" s="31">
        <f t="shared" si="8"/>
        <v>1113879.1199999992</v>
      </c>
      <c r="U104" s="31">
        <f t="shared" si="9"/>
        <v>1691617.460000001</v>
      </c>
      <c r="V104" s="31">
        <f t="shared" si="10"/>
        <v>1855987.9099999992</v>
      </c>
      <c r="W104" s="31">
        <f t="shared" si="11"/>
        <v>2433726.250000001</v>
      </c>
      <c r="X104" s="31">
        <f t="shared" si="12"/>
        <v>10.850520873991117</v>
      </c>
    </row>
    <row r="105" spans="1:24" ht="13.5">
      <c r="A105" s="32" t="s">
        <v>63</v>
      </c>
      <c r="B105" s="32">
        <v>1012092</v>
      </c>
      <c r="C105" s="32"/>
      <c r="D105" s="32">
        <v>2</v>
      </c>
      <c r="E105" s="34" t="s">
        <v>155</v>
      </c>
      <c r="F105" s="31">
        <v>14458051.77</v>
      </c>
      <c r="G105" s="31">
        <v>14360452.35</v>
      </c>
      <c r="H105" s="31">
        <v>97599.42</v>
      </c>
      <c r="I105" s="31">
        <v>34400</v>
      </c>
      <c r="J105" s="31">
        <v>14505051.77</v>
      </c>
      <c r="K105" s="31">
        <v>13706132.77</v>
      </c>
      <c r="L105" s="31">
        <v>14008076.46</v>
      </c>
      <c r="M105" s="31">
        <v>13910463.91</v>
      </c>
      <c r="N105" s="31">
        <v>97612.55</v>
      </c>
      <c r="O105" s="31">
        <v>34413</v>
      </c>
      <c r="P105" s="31">
        <v>13876066.09</v>
      </c>
      <c r="Q105" s="31">
        <v>13089014.49</v>
      </c>
      <c r="R105" s="31">
        <v>2417026.91</v>
      </c>
      <c r="S105" s="31">
        <v>0</v>
      </c>
      <c r="T105" s="31">
        <f t="shared" si="8"/>
        <v>654319.5800000001</v>
      </c>
      <c r="U105" s="31">
        <f t="shared" si="9"/>
        <v>821449.4199999999</v>
      </c>
      <c r="V105" s="31">
        <f t="shared" si="10"/>
        <v>3071346.49</v>
      </c>
      <c r="W105" s="31">
        <f t="shared" si="11"/>
        <v>3238476.33</v>
      </c>
      <c r="X105" s="31">
        <f t="shared" si="12"/>
        <v>6.109778329979218</v>
      </c>
    </row>
    <row r="106" spans="1:24" ht="13.5">
      <c r="A106" s="32" t="s">
        <v>63</v>
      </c>
      <c r="B106" s="32">
        <v>1012102</v>
      </c>
      <c r="C106" s="32"/>
      <c r="D106" s="32">
        <v>2</v>
      </c>
      <c r="E106" s="34" t="s">
        <v>156</v>
      </c>
      <c r="F106" s="31">
        <v>15829764.29</v>
      </c>
      <c r="G106" s="31">
        <v>13759269.29</v>
      </c>
      <c r="H106" s="31">
        <v>2070495</v>
      </c>
      <c r="I106" s="31">
        <v>207555</v>
      </c>
      <c r="J106" s="31">
        <v>17038516.15</v>
      </c>
      <c r="K106" s="31">
        <v>13336383.15</v>
      </c>
      <c r="L106" s="31">
        <v>16136861.27</v>
      </c>
      <c r="M106" s="31">
        <v>14069991.18</v>
      </c>
      <c r="N106" s="31">
        <v>2066870.09</v>
      </c>
      <c r="O106" s="31">
        <v>207580</v>
      </c>
      <c r="P106" s="31">
        <v>15017365.7</v>
      </c>
      <c r="Q106" s="31">
        <v>11837641.57</v>
      </c>
      <c r="R106" s="31">
        <v>1208751.86</v>
      </c>
      <c r="S106" s="31">
        <v>56600</v>
      </c>
      <c r="T106" s="31">
        <f t="shared" si="8"/>
        <v>422886.13999999873</v>
      </c>
      <c r="U106" s="31">
        <f t="shared" si="9"/>
        <v>2232349.6099999994</v>
      </c>
      <c r="V106" s="31">
        <f t="shared" si="10"/>
        <v>1688237.9999999988</v>
      </c>
      <c r="W106" s="31">
        <f t="shared" si="11"/>
        <v>3497701.4699999997</v>
      </c>
      <c r="X106" s="31">
        <f t="shared" si="12"/>
        <v>15.120224244203342</v>
      </c>
    </row>
    <row r="107" spans="1:24" ht="13.5">
      <c r="A107" s="32" t="s">
        <v>63</v>
      </c>
      <c r="B107" s="32">
        <v>1012113</v>
      </c>
      <c r="C107" s="32"/>
      <c r="D107" s="32">
        <v>3</v>
      </c>
      <c r="E107" s="34" t="s">
        <v>157</v>
      </c>
      <c r="F107" s="31">
        <v>26374611.17</v>
      </c>
      <c r="G107" s="31">
        <v>23596465.89</v>
      </c>
      <c r="H107" s="31">
        <v>2778145.28</v>
      </c>
      <c r="I107" s="31">
        <v>200000</v>
      </c>
      <c r="J107" s="31">
        <v>26656266.17</v>
      </c>
      <c r="K107" s="31">
        <v>22311905.89</v>
      </c>
      <c r="L107" s="31">
        <v>26642757.25</v>
      </c>
      <c r="M107" s="31">
        <v>23806516.79</v>
      </c>
      <c r="N107" s="31">
        <v>2836240.46</v>
      </c>
      <c r="O107" s="31">
        <v>177144.4</v>
      </c>
      <c r="P107" s="31">
        <v>25567427.78</v>
      </c>
      <c r="Q107" s="31">
        <v>21697724.37</v>
      </c>
      <c r="R107" s="31">
        <v>0</v>
      </c>
      <c r="S107" s="31">
        <v>911054.79</v>
      </c>
      <c r="T107" s="31">
        <f t="shared" si="8"/>
        <v>1284560</v>
      </c>
      <c r="U107" s="31">
        <f t="shared" si="9"/>
        <v>2108792.419999998</v>
      </c>
      <c r="V107" s="31">
        <f t="shared" si="10"/>
        <v>2195614.79</v>
      </c>
      <c r="W107" s="31">
        <f t="shared" si="11"/>
        <v>3019847.209999998</v>
      </c>
      <c r="X107" s="31">
        <f t="shared" si="12"/>
        <v>8.579955890263559</v>
      </c>
    </row>
    <row r="108" spans="1:24" ht="13.5">
      <c r="A108" s="32" t="s">
        <v>63</v>
      </c>
      <c r="B108" s="32">
        <v>1012122</v>
      </c>
      <c r="C108" s="32"/>
      <c r="D108" s="32">
        <v>2</v>
      </c>
      <c r="E108" s="34" t="s">
        <v>147</v>
      </c>
      <c r="F108" s="31">
        <v>16988709.36</v>
      </c>
      <c r="G108" s="31">
        <v>16984539.36</v>
      </c>
      <c r="H108" s="31">
        <v>4170</v>
      </c>
      <c r="I108" s="31">
        <v>0</v>
      </c>
      <c r="J108" s="31">
        <v>17890339.13</v>
      </c>
      <c r="K108" s="31">
        <v>16604739.13</v>
      </c>
      <c r="L108" s="31">
        <v>16943822.97</v>
      </c>
      <c r="M108" s="31">
        <v>16939652.97</v>
      </c>
      <c r="N108" s="31">
        <v>4170</v>
      </c>
      <c r="O108" s="31">
        <v>0</v>
      </c>
      <c r="P108" s="31">
        <v>16662558.13</v>
      </c>
      <c r="Q108" s="31">
        <v>15503531.75</v>
      </c>
      <c r="R108" s="31">
        <v>0</v>
      </c>
      <c r="S108" s="31">
        <v>1661749.77</v>
      </c>
      <c r="T108" s="31">
        <f t="shared" si="8"/>
        <v>379800.2299999986</v>
      </c>
      <c r="U108" s="31">
        <f t="shared" si="9"/>
        <v>1436121.2199999988</v>
      </c>
      <c r="V108" s="31">
        <f t="shared" si="10"/>
        <v>2041549.9999999986</v>
      </c>
      <c r="W108" s="31">
        <f t="shared" si="11"/>
        <v>3097870.989999999</v>
      </c>
      <c r="X108" s="31">
        <f t="shared" si="12"/>
        <v>8.475780362806747</v>
      </c>
    </row>
    <row r="109" spans="1:24" ht="13.5">
      <c r="A109" s="32" t="s">
        <v>63</v>
      </c>
      <c r="B109" s="32">
        <v>1012132</v>
      </c>
      <c r="C109" s="32"/>
      <c r="D109" s="32">
        <v>2</v>
      </c>
      <c r="E109" s="34" t="s">
        <v>158</v>
      </c>
      <c r="F109" s="31">
        <v>14823099.02</v>
      </c>
      <c r="G109" s="31">
        <v>14338181.02</v>
      </c>
      <c r="H109" s="31">
        <v>484918</v>
      </c>
      <c r="I109" s="31">
        <v>141550</v>
      </c>
      <c r="J109" s="31">
        <v>14909261.58</v>
      </c>
      <c r="K109" s="31">
        <v>13504972.58</v>
      </c>
      <c r="L109" s="31">
        <v>14781643.7</v>
      </c>
      <c r="M109" s="31">
        <v>14297316.4</v>
      </c>
      <c r="N109" s="31">
        <v>484327.3</v>
      </c>
      <c r="O109" s="31">
        <v>141853.04</v>
      </c>
      <c r="P109" s="31">
        <v>14366489.98</v>
      </c>
      <c r="Q109" s="31">
        <v>12989891.02</v>
      </c>
      <c r="R109" s="31">
        <v>0</v>
      </c>
      <c r="S109" s="31">
        <v>275762.56</v>
      </c>
      <c r="T109" s="31">
        <f t="shared" si="8"/>
        <v>833208.4399999995</v>
      </c>
      <c r="U109" s="31">
        <f t="shared" si="9"/>
        <v>1307425.3800000008</v>
      </c>
      <c r="V109" s="31">
        <f t="shared" si="10"/>
        <v>1108970.9999999995</v>
      </c>
      <c r="W109" s="31">
        <f t="shared" si="11"/>
        <v>1583187.9400000009</v>
      </c>
      <c r="X109" s="31">
        <f t="shared" si="12"/>
        <v>9.804582287421796</v>
      </c>
    </row>
    <row r="110" spans="1:24" ht="13.5">
      <c r="A110" s="32" t="s">
        <v>63</v>
      </c>
      <c r="B110" s="32">
        <v>1012142</v>
      </c>
      <c r="C110" s="32"/>
      <c r="D110" s="32">
        <v>2</v>
      </c>
      <c r="E110" s="34" t="s">
        <v>159</v>
      </c>
      <c r="F110" s="31">
        <v>17032075.97</v>
      </c>
      <c r="G110" s="31">
        <v>16127743.45</v>
      </c>
      <c r="H110" s="31">
        <v>904332.52</v>
      </c>
      <c r="I110" s="31">
        <v>390000</v>
      </c>
      <c r="J110" s="31">
        <v>17115196.97</v>
      </c>
      <c r="K110" s="31">
        <v>15172425.98</v>
      </c>
      <c r="L110" s="31">
        <v>16364325.99</v>
      </c>
      <c r="M110" s="31">
        <v>15808206.65</v>
      </c>
      <c r="N110" s="31">
        <v>556119.34</v>
      </c>
      <c r="O110" s="31">
        <v>62314</v>
      </c>
      <c r="P110" s="31">
        <v>15486932.67</v>
      </c>
      <c r="Q110" s="31">
        <v>14491799.52</v>
      </c>
      <c r="R110" s="31">
        <v>0</v>
      </c>
      <c r="S110" s="31">
        <v>90933.88</v>
      </c>
      <c r="T110" s="31">
        <f t="shared" si="8"/>
        <v>955317.4699999988</v>
      </c>
      <c r="U110" s="31">
        <f t="shared" si="9"/>
        <v>1316407.1300000008</v>
      </c>
      <c r="V110" s="31">
        <f t="shared" si="10"/>
        <v>1046251.3499999988</v>
      </c>
      <c r="W110" s="31">
        <f t="shared" si="11"/>
        <v>1407341.0100000007</v>
      </c>
      <c r="X110" s="31">
        <f t="shared" si="12"/>
        <v>8.425162948003585</v>
      </c>
    </row>
    <row r="111" spans="1:24" ht="13.5">
      <c r="A111" s="32" t="s">
        <v>63</v>
      </c>
      <c r="B111" s="32">
        <v>1013011</v>
      </c>
      <c r="C111" s="32"/>
      <c r="D111" s="32">
        <v>1</v>
      </c>
      <c r="E111" s="34" t="s">
        <v>160</v>
      </c>
      <c r="F111" s="31">
        <v>62092408.77</v>
      </c>
      <c r="G111" s="31">
        <v>58839860.77</v>
      </c>
      <c r="H111" s="31">
        <v>3252548</v>
      </c>
      <c r="I111" s="31">
        <v>611630</v>
      </c>
      <c r="J111" s="31">
        <v>63422608.77</v>
      </c>
      <c r="K111" s="31">
        <v>54726936.77</v>
      </c>
      <c r="L111" s="31">
        <v>58619373.07</v>
      </c>
      <c r="M111" s="31">
        <v>55836168.25</v>
      </c>
      <c r="N111" s="31">
        <v>2783204.82</v>
      </c>
      <c r="O111" s="31">
        <v>106114.41</v>
      </c>
      <c r="P111" s="31">
        <v>58718537.59</v>
      </c>
      <c r="Q111" s="31">
        <v>51527040.16</v>
      </c>
      <c r="R111" s="31">
        <v>0</v>
      </c>
      <c r="S111" s="31">
        <v>1279678.88</v>
      </c>
      <c r="T111" s="31">
        <f t="shared" si="8"/>
        <v>4112924</v>
      </c>
      <c r="U111" s="31">
        <f t="shared" si="9"/>
        <v>4309128.090000004</v>
      </c>
      <c r="V111" s="31">
        <f t="shared" si="10"/>
        <v>5392602.88</v>
      </c>
      <c r="W111" s="31">
        <f t="shared" si="11"/>
        <v>5588806.970000003</v>
      </c>
      <c r="X111" s="31">
        <f t="shared" si="12"/>
        <v>7.5320534300623825</v>
      </c>
    </row>
    <row r="112" spans="1:24" ht="13.5">
      <c r="A112" s="32" t="s">
        <v>63</v>
      </c>
      <c r="B112" s="32">
        <v>1013023</v>
      </c>
      <c r="C112" s="32"/>
      <c r="D112" s="32">
        <v>3</v>
      </c>
      <c r="E112" s="34" t="s">
        <v>161</v>
      </c>
      <c r="F112" s="31">
        <v>36077362.06</v>
      </c>
      <c r="G112" s="31">
        <v>34326809.61</v>
      </c>
      <c r="H112" s="31">
        <v>1750552.45</v>
      </c>
      <c r="I112" s="31">
        <v>23500</v>
      </c>
      <c r="J112" s="31">
        <v>37535868.06</v>
      </c>
      <c r="K112" s="31">
        <v>32432714.2</v>
      </c>
      <c r="L112" s="31">
        <v>35930239.46</v>
      </c>
      <c r="M112" s="31">
        <v>34207758.49</v>
      </c>
      <c r="N112" s="31">
        <v>1722480.97</v>
      </c>
      <c r="O112" s="31">
        <v>27076.67</v>
      </c>
      <c r="P112" s="31">
        <v>36402838.31</v>
      </c>
      <c r="Q112" s="31">
        <v>31372946.59</v>
      </c>
      <c r="R112" s="31">
        <v>0</v>
      </c>
      <c r="S112" s="31">
        <v>1775269.54</v>
      </c>
      <c r="T112" s="31">
        <f t="shared" si="8"/>
        <v>1894095.4100000001</v>
      </c>
      <c r="U112" s="31">
        <f t="shared" si="9"/>
        <v>2834811.9000000022</v>
      </c>
      <c r="V112" s="31">
        <f t="shared" si="10"/>
        <v>3669364.95</v>
      </c>
      <c r="W112" s="31">
        <f t="shared" si="11"/>
        <v>4610081.440000002</v>
      </c>
      <c r="X112" s="31">
        <f t="shared" si="12"/>
        <v>7.965125234375502</v>
      </c>
    </row>
    <row r="113" spans="1:24" ht="13.5">
      <c r="A113" s="32" t="s">
        <v>63</v>
      </c>
      <c r="B113" s="32">
        <v>1013032</v>
      </c>
      <c r="C113" s="32"/>
      <c r="D113" s="32">
        <v>2</v>
      </c>
      <c r="E113" s="34" t="s">
        <v>162</v>
      </c>
      <c r="F113" s="31">
        <v>13320179.75</v>
      </c>
      <c r="G113" s="31">
        <v>12623936.7</v>
      </c>
      <c r="H113" s="31">
        <v>696243.05</v>
      </c>
      <c r="I113" s="31">
        <v>10120</v>
      </c>
      <c r="J113" s="31">
        <v>13112806.41</v>
      </c>
      <c r="K113" s="31">
        <v>12073576.36</v>
      </c>
      <c r="L113" s="31">
        <v>13314763.97</v>
      </c>
      <c r="M113" s="31">
        <v>12623086.49</v>
      </c>
      <c r="N113" s="31">
        <v>691677.48</v>
      </c>
      <c r="O113" s="31">
        <v>10120</v>
      </c>
      <c r="P113" s="31">
        <v>12422378.38</v>
      </c>
      <c r="Q113" s="31">
        <v>11493935.4</v>
      </c>
      <c r="R113" s="31">
        <v>0</v>
      </c>
      <c r="S113" s="31">
        <v>406054.66</v>
      </c>
      <c r="T113" s="31">
        <f t="shared" si="8"/>
        <v>550360.3399999999</v>
      </c>
      <c r="U113" s="31">
        <f t="shared" si="9"/>
        <v>1129151.0899999999</v>
      </c>
      <c r="V113" s="31">
        <f t="shared" si="10"/>
        <v>956414.9999999998</v>
      </c>
      <c r="W113" s="31">
        <f t="shared" si="11"/>
        <v>1535205.7499999998</v>
      </c>
      <c r="X113" s="31">
        <f t="shared" si="12"/>
        <v>8.556449761835319</v>
      </c>
    </row>
    <row r="114" spans="1:24" ht="13.5">
      <c r="A114" s="32" t="s">
        <v>63</v>
      </c>
      <c r="B114" s="32">
        <v>1013042</v>
      </c>
      <c r="C114" s="32"/>
      <c r="D114" s="32">
        <v>2</v>
      </c>
      <c r="E114" s="34" t="s">
        <v>160</v>
      </c>
      <c r="F114" s="31">
        <v>26444456.79</v>
      </c>
      <c r="G114" s="31">
        <v>23902278.04</v>
      </c>
      <c r="H114" s="31">
        <v>2542178.75</v>
      </c>
      <c r="I114" s="31">
        <v>131800</v>
      </c>
      <c r="J114" s="31">
        <v>29063208.79</v>
      </c>
      <c r="K114" s="31">
        <v>22781427.29</v>
      </c>
      <c r="L114" s="31">
        <v>27109944.35</v>
      </c>
      <c r="M114" s="31">
        <v>24660455.81</v>
      </c>
      <c r="N114" s="31">
        <v>2449488.54</v>
      </c>
      <c r="O114" s="31">
        <v>42766.55</v>
      </c>
      <c r="P114" s="31">
        <v>26961553.99</v>
      </c>
      <c r="Q114" s="31">
        <v>20877638.05</v>
      </c>
      <c r="R114" s="31">
        <v>0</v>
      </c>
      <c r="S114" s="31">
        <v>1523483.36</v>
      </c>
      <c r="T114" s="31">
        <f t="shared" si="8"/>
        <v>1120850.75</v>
      </c>
      <c r="U114" s="31">
        <f t="shared" si="9"/>
        <v>3782817.759999998</v>
      </c>
      <c r="V114" s="31">
        <f t="shared" si="10"/>
        <v>2644334.1100000003</v>
      </c>
      <c r="W114" s="31">
        <f t="shared" si="11"/>
        <v>5306301.119999998</v>
      </c>
      <c r="X114" s="31">
        <f t="shared" si="12"/>
        <v>14.111369099877912</v>
      </c>
    </row>
    <row r="115" spans="1:24" ht="13.5">
      <c r="A115" s="32" t="s">
        <v>63</v>
      </c>
      <c r="B115" s="32">
        <v>1013052</v>
      </c>
      <c r="C115" s="32"/>
      <c r="D115" s="32">
        <v>2</v>
      </c>
      <c r="E115" s="34" t="s">
        <v>163</v>
      </c>
      <c r="F115" s="31">
        <v>5709919.59</v>
      </c>
      <c r="G115" s="31">
        <v>5689269.59</v>
      </c>
      <c r="H115" s="31">
        <v>20650</v>
      </c>
      <c r="I115" s="31">
        <v>0</v>
      </c>
      <c r="J115" s="31">
        <v>5947901.59</v>
      </c>
      <c r="K115" s="31">
        <v>5631901.59</v>
      </c>
      <c r="L115" s="31">
        <v>5635970.88</v>
      </c>
      <c r="M115" s="31">
        <v>5615320.88</v>
      </c>
      <c r="N115" s="31">
        <v>20650</v>
      </c>
      <c r="O115" s="31">
        <v>0</v>
      </c>
      <c r="P115" s="31">
        <v>5714174.35</v>
      </c>
      <c r="Q115" s="31">
        <v>5436765.29</v>
      </c>
      <c r="R115" s="31">
        <v>0</v>
      </c>
      <c r="S115" s="31">
        <v>319589.02</v>
      </c>
      <c r="T115" s="31">
        <f t="shared" si="8"/>
        <v>57368</v>
      </c>
      <c r="U115" s="31">
        <f t="shared" si="9"/>
        <v>178555.58999999985</v>
      </c>
      <c r="V115" s="31">
        <f t="shared" si="10"/>
        <v>376957.02</v>
      </c>
      <c r="W115" s="31">
        <f t="shared" si="11"/>
        <v>498144.60999999987</v>
      </c>
      <c r="X115" s="31">
        <f t="shared" si="12"/>
        <v>3.168142522411327</v>
      </c>
    </row>
    <row r="116" spans="1:24" ht="13.5">
      <c r="A116" s="32" t="s">
        <v>63</v>
      </c>
      <c r="B116" s="32">
        <v>1013062</v>
      </c>
      <c r="C116" s="32"/>
      <c r="D116" s="32">
        <v>2</v>
      </c>
      <c r="E116" s="34" t="s">
        <v>164</v>
      </c>
      <c r="F116" s="31">
        <v>20382940.37</v>
      </c>
      <c r="G116" s="31">
        <v>16965434.37</v>
      </c>
      <c r="H116" s="31">
        <v>3417506</v>
      </c>
      <c r="I116" s="31">
        <v>60000</v>
      </c>
      <c r="J116" s="31">
        <v>21275034.37</v>
      </c>
      <c r="K116" s="31">
        <v>16376614.37</v>
      </c>
      <c r="L116" s="31">
        <v>20163088.39</v>
      </c>
      <c r="M116" s="31">
        <v>16805582.03</v>
      </c>
      <c r="N116" s="31">
        <v>3357506.36</v>
      </c>
      <c r="O116" s="31">
        <v>0</v>
      </c>
      <c r="P116" s="31">
        <v>20247076.56</v>
      </c>
      <c r="Q116" s="31">
        <v>15869350.52</v>
      </c>
      <c r="R116" s="31">
        <v>0</v>
      </c>
      <c r="S116" s="31">
        <v>196828.1</v>
      </c>
      <c r="T116" s="31">
        <f t="shared" si="8"/>
        <v>588820.0000000019</v>
      </c>
      <c r="U116" s="31">
        <f t="shared" si="9"/>
        <v>936231.5100000016</v>
      </c>
      <c r="V116" s="31">
        <f t="shared" si="10"/>
        <v>785648.1000000018</v>
      </c>
      <c r="W116" s="31">
        <f t="shared" si="11"/>
        <v>1133059.6100000017</v>
      </c>
      <c r="X116" s="31">
        <f t="shared" si="12"/>
        <v>4.6432941813831015</v>
      </c>
    </row>
    <row r="117" spans="1:24" ht="13.5">
      <c r="A117" s="32" t="s">
        <v>63</v>
      </c>
      <c r="B117" s="32">
        <v>1014011</v>
      </c>
      <c r="C117" s="32"/>
      <c r="D117" s="32">
        <v>1</v>
      </c>
      <c r="E117" s="34" t="s">
        <v>165</v>
      </c>
      <c r="F117" s="31">
        <v>131164451.21</v>
      </c>
      <c r="G117" s="31">
        <v>116476603.37</v>
      </c>
      <c r="H117" s="31">
        <v>14687847.84</v>
      </c>
      <c r="I117" s="31">
        <v>3484950</v>
      </c>
      <c r="J117" s="31">
        <v>133487389.91</v>
      </c>
      <c r="K117" s="31">
        <v>111378241.91</v>
      </c>
      <c r="L117" s="31">
        <v>132154494.51</v>
      </c>
      <c r="M117" s="31">
        <v>116628237.78</v>
      </c>
      <c r="N117" s="31">
        <v>15526256.73</v>
      </c>
      <c r="O117" s="31">
        <v>3478337.79</v>
      </c>
      <c r="P117" s="31">
        <v>122966315.09</v>
      </c>
      <c r="Q117" s="31">
        <v>103248985.73</v>
      </c>
      <c r="R117" s="31">
        <v>0</v>
      </c>
      <c r="S117" s="31">
        <v>7582210.2</v>
      </c>
      <c r="T117" s="31">
        <f t="shared" si="8"/>
        <v>5098361.460000008</v>
      </c>
      <c r="U117" s="31">
        <f t="shared" si="9"/>
        <v>13379252.049999997</v>
      </c>
      <c r="V117" s="31">
        <f t="shared" si="10"/>
        <v>12680571.660000008</v>
      </c>
      <c r="W117" s="31">
        <f t="shared" si="11"/>
        <v>20961462.249999996</v>
      </c>
      <c r="X117" s="31">
        <f t="shared" si="12"/>
        <v>12.755971639484729</v>
      </c>
    </row>
    <row r="118" spans="1:24" ht="13.5">
      <c r="A118" s="32" t="s">
        <v>63</v>
      </c>
      <c r="B118" s="32">
        <v>1014023</v>
      </c>
      <c r="C118" s="32"/>
      <c r="D118" s="32">
        <v>3</v>
      </c>
      <c r="E118" s="34" t="s">
        <v>166</v>
      </c>
      <c r="F118" s="31">
        <v>42685436.1</v>
      </c>
      <c r="G118" s="31">
        <v>41781904.07</v>
      </c>
      <c r="H118" s="31">
        <v>903532.03</v>
      </c>
      <c r="I118" s="31">
        <v>189939</v>
      </c>
      <c r="J118" s="31">
        <v>42994935.13</v>
      </c>
      <c r="K118" s="31">
        <v>41776104.07</v>
      </c>
      <c r="L118" s="31">
        <v>42435275.41</v>
      </c>
      <c r="M118" s="31">
        <v>41664759.2</v>
      </c>
      <c r="N118" s="31">
        <v>770516.21</v>
      </c>
      <c r="O118" s="31">
        <v>112510.09</v>
      </c>
      <c r="P118" s="31">
        <v>42158136.94</v>
      </c>
      <c r="Q118" s="31">
        <v>40956221.3</v>
      </c>
      <c r="R118" s="31">
        <v>0</v>
      </c>
      <c r="S118" s="31">
        <v>1269359.72</v>
      </c>
      <c r="T118" s="31">
        <f t="shared" si="8"/>
        <v>5800</v>
      </c>
      <c r="U118" s="31">
        <f t="shared" si="9"/>
        <v>708537.900000006</v>
      </c>
      <c r="V118" s="31">
        <f t="shared" si="10"/>
        <v>1275159.72</v>
      </c>
      <c r="W118" s="31">
        <f t="shared" si="11"/>
        <v>1977897.620000006</v>
      </c>
      <c r="X118" s="31">
        <f t="shared" si="12"/>
        <v>1.9348242283506596</v>
      </c>
    </row>
    <row r="119" spans="1:24" ht="13.5">
      <c r="A119" s="32" t="s">
        <v>63</v>
      </c>
      <c r="B119" s="32">
        <v>1014032</v>
      </c>
      <c r="C119" s="32"/>
      <c r="D119" s="32">
        <v>2</v>
      </c>
      <c r="E119" s="34" t="s">
        <v>167</v>
      </c>
      <c r="F119" s="31">
        <v>17399221.75</v>
      </c>
      <c r="G119" s="31">
        <v>15834681.09</v>
      </c>
      <c r="H119" s="31">
        <v>1564540.66</v>
      </c>
      <c r="I119" s="31">
        <v>100000</v>
      </c>
      <c r="J119" s="31">
        <v>19276979.75</v>
      </c>
      <c r="K119" s="31">
        <v>14767498.41</v>
      </c>
      <c r="L119" s="31">
        <v>17390902.91</v>
      </c>
      <c r="M119" s="31">
        <v>15655349.25</v>
      </c>
      <c r="N119" s="31">
        <v>1735553.66</v>
      </c>
      <c r="O119" s="31">
        <v>0</v>
      </c>
      <c r="P119" s="31">
        <v>18270074.79</v>
      </c>
      <c r="Q119" s="31">
        <v>14295772.84</v>
      </c>
      <c r="R119" s="31">
        <v>0</v>
      </c>
      <c r="S119" s="31">
        <v>1652661.1</v>
      </c>
      <c r="T119" s="31">
        <f t="shared" si="8"/>
        <v>1067182.6799999997</v>
      </c>
      <c r="U119" s="31">
        <f t="shared" si="9"/>
        <v>1359576.4100000001</v>
      </c>
      <c r="V119" s="31">
        <f t="shared" si="10"/>
        <v>2719843.78</v>
      </c>
      <c r="W119" s="31">
        <f t="shared" si="11"/>
        <v>3012237.5100000002</v>
      </c>
      <c r="X119" s="31">
        <f t="shared" si="12"/>
        <v>7.8177448119627275</v>
      </c>
    </row>
    <row r="120" spans="1:24" ht="13.5">
      <c r="A120" s="32" t="s">
        <v>63</v>
      </c>
      <c r="B120" s="32">
        <v>1014042</v>
      </c>
      <c r="C120" s="32"/>
      <c r="D120" s="32">
        <v>2</v>
      </c>
      <c r="E120" s="34" t="s">
        <v>168</v>
      </c>
      <c r="F120" s="31">
        <v>23129532.41</v>
      </c>
      <c r="G120" s="31">
        <v>16883350.54</v>
      </c>
      <c r="H120" s="31">
        <v>6246181.87</v>
      </c>
      <c r="I120" s="31">
        <v>230400</v>
      </c>
      <c r="J120" s="31">
        <v>24395396.81</v>
      </c>
      <c r="K120" s="31">
        <v>16639264.54</v>
      </c>
      <c r="L120" s="31">
        <v>23220393.13</v>
      </c>
      <c r="M120" s="31">
        <v>17138422.54</v>
      </c>
      <c r="N120" s="31">
        <v>6081970.59</v>
      </c>
      <c r="O120" s="31">
        <v>400</v>
      </c>
      <c r="P120" s="31">
        <v>23533026.48</v>
      </c>
      <c r="Q120" s="31">
        <v>16198529.36</v>
      </c>
      <c r="R120" s="31">
        <v>0</v>
      </c>
      <c r="S120" s="31">
        <v>870233.48</v>
      </c>
      <c r="T120" s="31">
        <f t="shared" si="8"/>
        <v>244086</v>
      </c>
      <c r="U120" s="31">
        <f t="shared" si="9"/>
        <v>939893.1799999997</v>
      </c>
      <c r="V120" s="31">
        <f t="shared" si="10"/>
        <v>1114319.48</v>
      </c>
      <c r="W120" s="31">
        <f t="shared" si="11"/>
        <v>1810126.6599999997</v>
      </c>
      <c r="X120" s="31">
        <f t="shared" si="12"/>
        <v>4.049428339717346</v>
      </c>
    </row>
    <row r="121" spans="1:24" ht="13.5">
      <c r="A121" s="32" t="s">
        <v>63</v>
      </c>
      <c r="B121" s="32">
        <v>1014052</v>
      </c>
      <c r="C121" s="32"/>
      <c r="D121" s="32">
        <v>2</v>
      </c>
      <c r="E121" s="34" t="s">
        <v>169</v>
      </c>
      <c r="F121" s="31">
        <v>17411382.88</v>
      </c>
      <c r="G121" s="31">
        <v>16725013.19</v>
      </c>
      <c r="H121" s="31">
        <v>686369.69</v>
      </c>
      <c r="I121" s="31">
        <v>73200</v>
      </c>
      <c r="J121" s="31">
        <v>17929253.22</v>
      </c>
      <c r="K121" s="31">
        <v>16710461.84</v>
      </c>
      <c r="L121" s="31">
        <v>17211445.62</v>
      </c>
      <c r="M121" s="31">
        <v>16561408.2</v>
      </c>
      <c r="N121" s="31">
        <v>650037.42</v>
      </c>
      <c r="O121" s="31">
        <v>37134</v>
      </c>
      <c r="P121" s="31">
        <v>17139846.57</v>
      </c>
      <c r="Q121" s="31">
        <v>16081189.7</v>
      </c>
      <c r="R121" s="31">
        <v>0</v>
      </c>
      <c r="S121" s="31">
        <v>413870.34</v>
      </c>
      <c r="T121" s="31">
        <f t="shared" si="8"/>
        <v>14551.349999999627</v>
      </c>
      <c r="U121" s="31">
        <f t="shared" si="9"/>
        <v>480218.5</v>
      </c>
      <c r="V121" s="31">
        <f t="shared" si="10"/>
        <v>428421.68999999965</v>
      </c>
      <c r="W121" s="31">
        <f t="shared" si="11"/>
        <v>894088.8400000001</v>
      </c>
      <c r="X121" s="31">
        <f t="shared" si="12"/>
        <v>3.0058631414366923</v>
      </c>
    </row>
    <row r="122" spans="1:24" ht="13.5">
      <c r="A122" s="32" t="s">
        <v>63</v>
      </c>
      <c r="B122" s="32">
        <v>1014062</v>
      </c>
      <c r="C122" s="32"/>
      <c r="D122" s="32">
        <v>2</v>
      </c>
      <c r="E122" s="34" t="s">
        <v>170</v>
      </c>
      <c r="F122" s="31">
        <v>21477203.43</v>
      </c>
      <c r="G122" s="31">
        <v>16907340.36</v>
      </c>
      <c r="H122" s="31">
        <v>4569863.07</v>
      </c>
      <c r="I122" s="31">
        <v>50000</v>
      </c>
      <c r="J122" s="31">
        <v>23249204.07</v>
      </c>
      <c r="K122" s="31">
        <v>16892710.69</v>
      </c>
      <c r="L122" s="31">
        <v>21351360.79</v>
      </c>
      <c r="M122" s="31">
        <v>16814628.87</v>
      </c>
      <c r="N122" s="31">
        <v>4536731.92</v>
      </c>
      <c r="O122" s="31">
        <v>2524</v>
      </c>
      <c r="P122" s="31">
        <v>22139989.53</v>
      </c>
      <c r="Q122" s="31">
        <v>15957641.92</v>
      </c>
      <c r="R122" s="31">
        <v>0</v>
      </c>
      <c r="S122" s="31">
        <v>1934768.47</v>
      </c>
      <c r="T122" s="31">
        <f t="shared" si="8"/>
        <v>14629.669999998063</v>
      </c>
      <c r="U122" s="31">
        <f t="shared" si="9"/>
        <v>856986.9500000011</v>
      </c>
      <c r="V122" s="31">
        <f t="shared" si="10"/>
        <v>1949398.139999998</v>
      </c>
      <c r="W122" s="31">
        <f t="shared" si="11"/>
        <v>2791755.420000001</v>
      </c>
      <c r="X122" s="31">
        <f t="shared" si="12"/>
        <v>4.025555834373595</v>
      </c>
    </row>
    <row r="123" spans="1:24" ht="13.5">
      <c r="A123" s="32" t="s">
        <v>63</v>
      </c>
      <c r="B123" s="32">
        <v>1014072</v>
      </c>
      <c r="C123" s="32"/>
      <c r="D123" s="32">
        <v>2</v>
      </c>
      <c r="E123" s="34" t="s">
        <v>171</v>
      </c>
      <c r="F123" s="31">
        <v>9239613.16</v>
      </c>
      <c r="G123" s="31">
        <v>9034921.08</v>
      </c>
      <c r="H123" s="31">
        <v>204692.08</v>
      </c>
      <c r="I123" s="31">
        <v>0</v>
      </c>
      <c r="J123" s="31">
        <v>9471447.64</v>
      </c>
      <c r="K123" s="31">
        <v>8806592.43</v>
      </c>
      <c r="L123" s="31">
        <v>9277703</v>
      </c>
      <c r="M123" s="31">
        <v>9073010.92</v>
      </c>
      <c r="N123" s="31">
        <v>204692.08</v>
      </c>
      <c r="O123" s="31">
        <v>0</v>
      </c>
      <c r="P123" s="31">
        <v>8674126.27</v>
      </c>
      <c r="Q123" s="31">
        <v>8290182.43</v>
      </c>
      <c r="R123" s="31">
        <v>0</v>
      </c>
      <c r="S123" s="31">
        <v>384331.53</v>
      </c>
      <c r="T123" s="31">
        <f t="shared" si="8"/>
        <v>228328.65000000037</v>
      </c>
      <c r="U123" s="31">
        <f t="shared" si="9"/>
        <v>782828.4900000002</v>
      </c>
      <c r="V123" s="31">
        <f t="shared" si="10"/>
        <v>612660.1800000004</v>
      </c>
      <c r="W123" s="31">
        <f t="shared" si="11"/>
        <v>1167160.0200000003</v>
      </c>
      <c r="X123" s="31">
        <f t="shared" si="12"/>
        <v>8.437740354482141</v>
      </c>
    </row>
    <row r="124" spans="1:24" ht="13.5">
      <c r="A124" s="32" t="s">
        <v>63</v>
      </c>
      <c r="B124" s="32">
        <v>1014082</v>
      </c>
      <c r="C124" s="32"/>
      <c r="D124" s="32">
        <v>2</v>
      </c>
      <c r="E124" s="34" t="s">
        <v>165</v>
      </c>
      <c r="F124" s="31">
        <v>34958197.5</v>
      </c>
      <c r="G124" s="31">
        <v>32208628.81</v>
      </c>
      <c r="H124" s="31">
        <v>2749568.69</v>
      </c>
      <c r="I124" s="31">
        <v>150000</v>
      </c>
      <c r="J124" s="31">
        <v>36933632.18</v>
      </c>
      <c r="K124" s="31">
        <v>30805937.52</v>
      </c>
      <c r="L124" s="31">
        <v>34038829.2</v>
      </c>
      <c r="M124" s="31">
        <v>31327093.27</v>
      </c>
      <c r="N124" s="31">
        <v>2711735.93</v>
      </c>
      <c r="O124" s="31">
        <v>124917.16</v>
      </c>
      <c r="P124" s="31">
        <v>33943104.39</v>
      </c>
      <c r="Q124" s="31">
        <v>28223849.07</v>
      </c>
      <c r="R124" s="31">
        <v>0</v>
      </c>
      <c r="S124" s="31">
        <v>1118574.68</v>
      </c>
      <c r="T124" s="31">
        <f t="shared" si="8"/>
        <v>1402691.289999999</v>
      </c>
      <c r="U124" s="31">
        <f t="shared" si="9"/>
        <v>3103244.1999999993</v>
      </c>
      <c r="V124" s="31">
        <f t="shared" si="10"/>
        <v>2521265.969999999</v>
      </c>
      <c r="W124" s="31">
        <f t="shared" si="11"/>
        <v>4221818.879999999</v>
      </c>
      <c r="X124" s="31">
        <f t="shared" si="12"/>
        <v>9.48376144500293</v>
      </c>
    </row>
    <row r="125" spans="1:24" ht="13.5">
      <c r="A125" s="32" t="s">
        <v>63</v>
      </c>
      <c r="B125" s="32">
        <v>1014093</v>
      </c>
      <c r="C125" s="32"/>
      <c r="D125" s="32">
        <v>3</v>
      </c>
      <c r="E125" s="34" t="s">
        <v>172</v>
      </c>
      <c r="F125" s="31">
        <v>37808821.72</v>
      </c>
      <c r="G125" s="31">
        <v>36621686.5</v>
      </c>
      <c r="H125" s="31">
        <v>1187135.22</v>
      </c>
      <c r="I125" s="31">
        <v>66984</v>
      </c>
      <c r="J125" s="31">
        <v>38424335.9</v>
      </c>
      <c r="K125" s="31">
        <v>34822966.61</v>
      </c>
      <c r="L125" s="31">
        <v>37344849.79</v>
      </c>
      <c r="M125" s="31">
        <v>36185254.96</v>
      </c>
      <c r="N125" s="31">
        <v>1159594.83</v>
      </c>
      <c r="O125" s="31">
        <v>66993</v>
      </c>
      <c r="P125" s="31">
        <v>36917763.85</v>
      </c>
      <c r="Q125" s="31">
        <v>33365992.79</v>
      </c>
      <c r="R125" s="31">
        <v>0</v>
      </c>
      <c r="S125" s="31">
        <v>1486646.84</v>
      </c>
      <c r="T125" s="31">
        <f t="shared" si="8"/>
        <v>1798719.8900000006</v>
      </c>
      <c r="U125" s="31">
        <f t="shared" si="9"/>
        <v>2819262.170000002</v>
      </c>
      <c r="V125" s="31">
        <f t="shared" si="10"/>
        <v>3285366.7300000004</v>
      </c>
      <c r="W125" s="31">
        <f t="shared" si="11"/>
        <v>4305909.010000002</v>
      </c>
      <c r="X125" s="31">
        <f t="shared" si="12"/>
        <v>7.72865652487607</v>
      </c>
    </row>
    <row r="126" spans="1:24" ht="13.5">
      <c r="A126" s="32" t="s">
        <v>63</v>
      </c>
      <c r="B126" s="32">
        <v>1014102</v>
      </c>
      <c r="C126" s="32"/>
      <c r="D126" s="32">
        <v>2</v>
      </c>
      <c r="E126" s="34" t="s">
        <v>173</v>
      </c>
      <c r="F126" s="31">
        <v>21051738.91</v>
      </c>
      <c r="G126" s="31">
        <v>18822107.39</v>
      </c>
      <c r="H126" s="31">
        <v>2229631.52</v>
      </c>
      <c r="I126" s="31">
        <v>323300</v>
      </c>
      <c r="J126" s="31">
        <v>21090777.78</v>
      </c>
      <c r="K126" s="31">
        <v>16775390.49</v>
      </c>
      <c r="L126" s="31">
        <v>21201891.97</v>
      </c>
      <c r="M126" s="31">
        <v>18981612.32</v>
      </c>
      <c r="N126" s="31">
        <v>2220279.65</v>
      </c>
      <c r="O126" s="31">
        <v>327932.38</v>
      </c>
      <c r="P126" s="31">
        <v>19944093.24</v>
      </c>
      <c r="Q126" s="31">
        <v>15886673.8</v>
      </c>
      <c r="R126" s="31">
        <v>0</v>
      </c>
      <c r="S126" s="31">
        <v>1373418.87</v>
      </c>
      <c r="T126" s="31">
        <f t="shared" si="8"/>
        <v>2046716.9000000004</v>
      </c>
      <c r="U126" s="31">
        <f t="shared" si="9"/>
        <v>3094938.5199999996</v>
      </c>
      <c r="V126" s="31">
        <f t="shared" si="10"/>
        <v>3420135.7700000005</v>
      </c>
      <c r="W126" s="31">
        <f t="shared" si="11"/>
        <v>4468357.39</v>
      </c>
      <c r="X126" s="31">
        <f t="shared" si="12"/>
        <v>16.14417668405844</v>
      </c>
    </row>
    <row r="127" spans="1:24" ht="13.5">
      <c r="A127" s="32" t="s">
        <v>63</v>
      </c>
      <c r="B127" s="32">
        <v>1014113</v>
      </c>
      <c r="C127" s="32"/>
      <c r="D127" s="32">
        <v>3</v>
      </c>
      <c r="E127" s="34" t="s">
        <v>174</v>
      </c>
      <c r="F127" s="31">
        <v>26234634.64</v>
      </c>
      <c r="G127" s="31">
        <v>22898099.45</v>
      </c>
      <c r="H127" s="31">
        <v>3336535.19</v>
      </c>
      <c r="I127" s="31">
        <v>500000</v>
      </c>
      <c r="J127" s="31">
        <v>26348599.57</v>
      </c>
      <c r="K127" s="31">
        <v>22877895.57</v>
      </c>
      <c r="L127" s="31">
        <v>26293824.71</v>
      </c>
      <c r="M127" s="31">
        <v>23236899.38</v>
      </c>
      <c r="N127" s="31">
        <v>3056925.33</v>
      </c>
      <c r="O127" s="31">
        <v>237144.2</v>
      </c>
      <c r="P127" s="31">
        <v>25263547.95</v>
      </c>
      <c r="Q127" s="31">
        <v>21894490.26</v>
      </c>
      <c r="R127" s="31">
        <v>0</v>
      </c>
      <c r="S127" s="31">
        <v>387431.11</v>
      </c>
      <c r="T127" s="31">
        <f t="shared" si="8"/>
        <v>20203.879999998957</v>
      </c>
      <c r="U127" s="31">
        <f t="shared" si="9"/>
        <v>1342409.1199999973</v>
      </c>
      <c r="V127" s="31">
        <f t="shared" si="10"/>
        <v>407634.98999999894</v>
      </c>
      <c r="W127" s="31">
        <f t="shared" si="11"/>
        <v>1729840.2299999972</v>
      </c>
      <c r="X127" s="31">
        <f t="shared" si="12"/>
        <v>6.007316689075153</v>
      </c>
    </row>
    <row r="128" spans="1:24" ht="13.5">
      <c r="A128" s="32" t="s">
        <v>63</v>
      </c>
      <c r="B128" s="32">
        <v>1015012</v>
      </c>
      <c r="C128" s="32"/>
      <c r="D128" s="32">
        <v>2</v>
      </c>
      <c r="E128" s="34" t="s">
        <v>175</v>
      </c>
      <c r="F128" s="31">
        <v>18281418.28</v>
      </c>
      <c r="G128" s="31">
        <v>12577426.54</v>
      </c>
      <c r="H128" s="31">
        <v>5703991.74</v>
      </c>
      <c r="I128" s="31">
        <v>177179</v>
      </c>
      <c r="J128" s="31">
        <v>19018787.98</v>
      </c>
      <c r="K128" s="31">
        <v>11564610.19</v>
      </c>
      <c r="L128" s="31">
        <v>17962363.82</v>
      </c>
      <c r="M128" s="31">
        <v>12683272.79</v>
      </c>
      <c r="N128" s="31">
        <v>5279091.03</v>
      </c>
      <c r="O128" s="31">
        <v>193030.38</v>
      </c>
      <c r="P128" s="31">
        <v>17907159.66</v>
      </c>
      <c r="Q128" s="31">
        <v>10803602.82</v>
      </c>
      <c r="R128" s="31">
        <v>0</v>
      </c>
      <c r="S128" s="31">
        <v>632856.37</v>
      </c>
      <c r="T128" s="31">
        <f t="shared" si="8"/>
        <v>1012816.3499999996</v>
      </c>
      <c r="U128" s="31">
        <f t="shared" si="9"/>
        <v>1879669.9699999988</v>
      </c>
      <c r="V128" s="31">
        <f t="shared" si="10"/>
        <v>1645672.7199999997</v>
      </c>
      <c r="W128" s="31">
        <f t="shared" si="11"/>
        <v>2512526.339999999</v>
      </c>
      <c r="X128" s="31">
        <f t="shared" si="12"/>
        <v>11.539129096651376</v>
      </c>
    </row>
    <row r="129" spans="1:24" ht="13.5">
      <c r="A129" s="32" t="s">
        <v>63</v>
      </c>
      <c r="B129" s="32">
        <v>1015022</v>
      </c>
      <c r="C129" s="32"/>
      <c r="D129" s="32">
        <v>2</v>
      </c>
      <c r="E129" s="34" t="s">
        <v>176</v>
      </c>
      <c r="F129" s="31">
        <v>19050486.66</v>
      </c>
      <c r="G129" s="31">
        <v>18632100.28</v>
      </c>
      <c r="H129" s="31">
        <v>418386.38</v>
      </c>
      <c r="I129" s="31">
        <v>0</v>
      </c>
      <c r="J129" s="31">
        <v>20324974.91</v>
      </c>
      <c r="K129" s="31">
        <v>16557518.68</v>
      </c>
      <c r="L129" s="31">
        <v>18910610.02</v>
      </c>
      <c r="M129" s="31">
        <v>18510259.64</v>
      </c>
      <c r="N129" s="31">
        <v>400350.38</v>
      </c>
      <c r="O129" s="31">
        <v>0</v>
      </c>
      <c r="P129" s="31">
        <v>17943313.64</v>
      </c>
      <c r="Q129" s="31">
        <v>15859489.5</v>
      </c>
      <c r="R129" s="31">
        <v>0</v>
      </c>
      <c r="S129" s="31">
        <v>0</v>
      </c>
      <c r="T129" s="31">
        <f t="shared" si="8"/>
        <v>2074581.6000000015</v>
      </c>
      <c r="U129" s="31">
        <f t="shared" si="9"/>
        <v>2650770.1400000006</v>
      </c>
      <c r="V129" s="31">
        <f t="shared" si="10"/>
        <v>2074581.6000000015</v>
      </c>
      <c r="W129" s="31">
        <f t="shared" si="11"/>
        <v>2650770.1400000006</v>
      </c>
      <c r="X129" s="31">
        <f t="shared" si="12"/>
        <v>14.017369810897303</v>
      </c>
    </row>
    <row r="130" spans="1:24" ht="13.5">
      <c r="A130" s="32" t="s">
        <v>63</v>
      </c>
      <c r="B130" s="32">
        <v>1015032</v>
      </c>
      <c r="C130" s="32"/>
      <c r="D130" s="32">
        <v>2</v>
      </c>
      <c r="E130" s="34" t="s">
        <v>177</v>
      </c>
      <c r="F130" s="31">
        <v>9621210.72</v>
      </c>
      <c r="G130" s="31">
        <v>8861908.72</v>
      </c>
      <c r="H130" s="31">
        <v>759302</v>
      </c>
      <c r="I130" s="31">
        <v>250000</v>
      </c>
      <c r="J130" s="31">
        <v>10216315.08</v>
      </c>
      <c r="K130" s="31">
        <v>8190215.08</v>
      </c>
      <c r="L130" s="31">
        <v>9632729.99</v>
      </c>
      <c r="M130" s="31">
        <v>8876241.82</v>
      </c>
      <c r="N130" s="31">
        <v>756488.17</v>
      </c>
      <c r="O130" s="31">
        <v>253100</v>
      </c>
      <c r="P130" s="31">
        <v>9459114.57</v>
      </c>
      <c r="Q130" s="31">
        <v>7572531.5</v>
      </c>
      <c r="R130" s="31">
        <v>0</v>
      </c>
      <c r="S130" s="31">
        <v>62294.01</v>
      </c>
      <c r="T130" s="31">
        <f t="shared" si="8"/>
        <v>671693.6400000006</v>
      </c>
      <c r="U130" s="31">
        <f t="shared" si="9"/>
        <v>1303710.3200000003</v>
      </c>
      <c r="V130" s="31">
        <f t="shared" si="10"/>
        <v>733987.6500000006</v>
      </c>
      <c r="W130" s="31">
        <f t="shared" si="11"/>
        <v>1366004.3300000003</v>
      </c>
      <c r="X130" s="31">
        <f t="shared" si="12"/>
        <v>16.161672979686625</v>
      </c>
    </row>
    <row r="131" spans="1:24" ht="13.5">
      <c r="A131" s="32" t="s">
        <v>63</v>
      </c>
      <c r="B131" s="32">
        <v>1015042</v>
      </c>
      <c r="C131" s="32"/>
      <c r="D131" s="32">
        <v>2</v>
      </c>
      <c r="E131" s="34" t="s">
        <v>178</v>
      </c>
      <c r="F131" s="31">
        <v>10257933.17</v>
      </c>
      <c r="G131" s="31">
        <v>8529528.87</v>
      </c>
      <c r="H131" s="31">
        <v>1728404.3</v>
      </c>
      <c r="I131" s="31">
        <v>146000</v>
      </c>
      <c r="J131" s="31">
        <v>10383693.17</v>
      </c>
      <c r="K131" s="31">
        <v>8046827.12</v>
      </c>
      <c r="L131" s="31">
        <v>10361585.9</v>
      </c>
      <c r="M131" s="31">
        <v>8618444.6</v>
      </c>
      <c r="N131" s="31">
        <v>1743141.3</v>
      </c>
      <c r="O131" s="31">
        <v>151550</v>
      </c>
      <c r="P131" s="31">
        <v>10084774.08</v>
      </c>
      <c r="Q131" s="31">
        <v>7815930.49</v>
      </c>
      <c r="R131" s="31">
        <v>0</v>
      </c>
      <c r="S131" s="31">
        <v>350308.3</v>
      </c>
      <c r="T131" s="31">
        <f t="shared" si="8"/>
        <v>482701.74999999907</v>
      </c>
      <c r="U131" s="31">
        <f t="shared" si="9"/>
        <v>802514.1099999994</v>
      </c>
      <c r="V131" s="31">
        <f t="shared" si="10"/>
        <v>833010.0499999991</v>
      </c>
      <c r="W131" s="31">
        <f t="shared" si="11"/>
        <v>1152822.4099999995</v>
      </c>
      <c r="X131" s="31">
        <f t="shared" si="12"/>
        <v>9.207703523453869</v>
      </c>
    </row>
    <row r="132" spans="1:24" ht="13.5">
      <c r="A132" s="32" t="s">
        <v>63</v>
      </c>
      <c r="B132" s="32">
        <v>1015052</v>
      </c>
      <c r="C132" s="32"/>
      <c r="D132" s="32">
        <v>2</v>
      </c>
      <c r="E132" s="34" t="s">
        <v>179</v>
      </c>
      <c r="F132" s="31">
        <v>11002448.88</v>
      </c>
      <c r="G132" s="31">
        <v>9993929.88</v>
      </c>
      <c r="H132" s="31">
        <v>1008519</v>
      </c>
      <c r="I132" s="31">
        <v>510218</v>
      </c>
      <c r="J132" s="31">
        <v>11167131.88</v>
      </c>
      <c r="K132" s="31">
        <v>9531279.88</v>
      </c>
      <c r="L132" s="31">
        <v>10403313.81</v>
      </c>
      <c r="M132" s="31">
        <v>9738329.32</v>
      </c>
      <c r="N132" s="31">
        <v>664984.49</v>
      </c>
      <c r="O132" s="31">
        <v>170970</v>
      </c>
      <c r="P132" s="31">
        <v>10381189.45</v>
      </c>
      <c r="Q132" s="31">
        <v>8970825.69</v>
      </c>
      <c r="R132" s="31">
        <v>0</v>
      </c>
      <c r="S132" s="31">
        <v>200832</v>
      </c>
      <c r="T132" s="31">
        <f t="shared" si="8"/>
        <v>462650</v>
      </c>
      <c r="U132" s="31">
        <f t="shared" si="9"/>
        <v>767503.6300000008</v>
      </c>
      <c r="V132" s="31">
        <f t="shared" si="10"/>
        <v>663482</v>
      </c>
      <c r="W132" s="31">
        <f t="shared" si="11"/>
        <v>968335.6300000008</v>
      </c>
      <c r="X132" s="31">
        <f t="shared" si="12"/>
        <v>9.020910520817988</v>
      </c>
    </row>
    <row r="133" spans="1:24" ht="13.5">
      <c r="A133" s="32" t="s">
        <v>63</v>
      </c>
      <c r="B133" s="32">
        <v>1015062</v>
      </c>
      <c r="C133" s="32"/>
      <c r="D133" s="32">
        <v>2</v>
      </c>
      <c r="E133" s="34" t="s">
        <v>180</v>
      </c>
      <c r="F133" s="31">
        <v>20924396.37</v>
      </c>
      <c r="G133" s="31">
        <v>18186025.67</v>
      </c>
      <c r="H133" s="31">
        <v>2738370.7</v>
      </c>
      <c r="I133" s="31">
        <v>214450</v>
      </c>
      <c r="J133" s="31">
        <v>20924396.37</v>
      </c>
      <c r="K133" s="31">
        <v>16915384.2</v>
      </c>
      <c r="L133" s="31">
        <v>20951678.95</v>
      </c>
      <c r="M133" s="31">
        <v>18273100.09</v>
      </c>
      <c r="N133" s="31">
        <v>2678578.86</v>
      </c>
      <c r="O133" s="31">
        <v>197199.87</v>
      </c>
      <c r="P133" s="31">
        <v>18596468.6</v>
      </c>
      <c r="Q133" s="31">
        <v>15636810.26</v>
      </c>
      <c r="R133" s="31">
        <v>0</v>
      </c>
      <c r="S133" s="31">
        <v>503853.01</v>
      </c>
      <c r="T133" s="31">
        <f t="shared" si="8"/>
        <v>1270641.4700000025</v>
      </c>
      <c r="U133" s="31">
        <f t="shared" si="9"/>
        <v>2636289.83</v>
      </c>
      <c r="V133" s="31">
        <f t="shared" si="10"/>
        <v>1774494.4800000025</v>
      </c>
      <c r="W133" s="31">
        <f t="shared" si="11"/>
        <v>3140142.84</v>
      </c>
      <c r="X133" s="31">
        <f t="shared" si="12"/>
        <v>13.5239266827349</v>
      </c>
    </row>
    <row r="134" spans="1:24" ht="13.5">
      <c r="A134" s="32" t="s">
        <v>63</v>
      </c>
      <c r="B134" s="32">
        <v>1015072</v>
      </c>
      <c r="C134" s="32"/>
      <c r="D134" s="32">
        <v>2</v>
      </c>
      <c r="E134" s="34" t="s">
        <v>181</v>
      </c>
      <c r="F134" s="31">
        <v>10192615.23</v>
      </c>
      <c r="G134" s="31">
        <v>9308247.67</v>
      </c>
      <c r="H134" s="31">
        <v>884367.56</v>
      </c>
      <c r="I134" s="31">
        <v>15000</v>
      </c>
      <c r="J134" s="31">
        <v>10203685.05</v>
      </c>
      <c r="K134" s="31">
        <v>8543990.09</v>
      </c>
      <c r="L134" s="31">
        <v>9997865.87</v>
      </c>
      <c r="M134" s="31">
        <v>9128110.07</v>
      </c>
      <c r="N134" s="31">
        <v>869755.8</v>
      </c>
      <c r="O134" s="31">
        <v>13600</v>
      </c>
      <c r="P134" s="31">
        <v>9864161.14</v>
      </c>
      <c r="Q134" s="31">
        <v>8261896.01</v>
      </c>
      <c r="R134" s="31">
        <v>0</v>
      </c>
      <c r="S134" s="31">
        <v>396038.04</v>
      </c>
      <c r="T134" s="31">
        <f t="shared" si="8"/>
        <v>764257.5800000001</v>
      </c>
      <c r="U134" s="31">
        <f t="shared" si="9"/>
        <v>866214.0600000005</v>
      </c>
      <c r="V134" s="31">
        <f t="shared" si="10"/>
        <v>1160295.62</v>
      </c>
      <c r="W134" s="31">
        <f t="shared" si="11"/>
        <v>1262252.1000000006</v>
      </c>
      <c r="X134" s="31">
        <f t="shared" si="12"/>
        <v>8.800018638377678</v>
      </c>
    </row>
    <row r="135" spans="1:24" ht="13.5">
      <c r="A135" s="32" t="s">
        <v>63</v>
      </c>
      <c r="B135" s="32">
        <v>1015082</v>
      </c>
      <c r="C135" s="32"/>
      <c r="D135" s="32">
        <v>2</v>
      </c>
      <c r="E135" s="34" t="s">
        <v>182</v>
      </c>
      <c r="F135" s="31">
        <v>23042199.09</v>
      </c>
      <c r="G135" s="31">
        <v>21404176.35</v>
      </c>
      <c r="H135" s="31">
        <v>1638022.74</v>
      </c>
      <c r="I135" s="31">
        <v>660000</v>
      </c>
      <c r="J135" s="31">
        <v>24345897.09</v>
      </c>
      <c r="K135" s="31">
        <v>19552893.64</v>
      </c>
      <c r="L135" s="31">
        <v>21553414.03</v>
      </c>
      <c r="M135" s="31">
        <v>20562481.97</v>
      </c>
      <c r="N135" s="31">
        <v>990932.06</v>
      </c>
      <c r="O135" s="31">
        <v>0</v>
      </c>
      <c r="P135" s="31">
        <v>22462110.98</v>
      </c>
      <c r="Q135" s="31">
        <v>18501655.45</v>
      </c>
      <c r="R135" s="31">
        <v>0</v>
      </c>
      <c r="S135" s="31">
        <v>376229.13</v>
      </c>
      <c r="T135" s="31">
        <f t="shared" si="8"/>
        <v>1851282.710000001</v>
      </c>
      <c r="U135" s="31">
        <f t="shared" si="9"/>
        <v>2060826.5199999996</v>
      </c>
      <c r="V135" s="31">
        <f t="shared" si="10"/>
        <v>2227511.840000001</v>
      </c>
      <c r="W135" s="31">
        <f t="shared" si="11"/>
        <v>2437055.6499999994</v>
      </c>
      <c r="X135" s="31">
        <f t="shared" si="12"/>
        <v>9.561485327250494</v>
      </c>
    </row>
    <row r="136" spans="1:24" ht="13.5">
      <c r="A136" s="32" t="s">
        <v>63</v>
      </c>
      <c r="B136" s="32">
        <v>1015092</v>
      </c>
      <c r="C136" s="32"/>
      <c r="D136" s="32">
        <v>2</v>
      </c>
      <c r="E136" s="34" t="s">
        <v>183</v>
      </c>
      <c r="F136" s="31">
        <v>7800584.3</v>
      </c>
      <c r="G136" s="31">
        <v>7620431.4</v>
      </c>
      <c r="H136" s="31">
        <v>180152.9</v>
      </c>
      <c r="I136" s="31">
        <v>0</v>
      </c>
      <c r="J136" s="31">
        <v>7584118.9</v>
      </c>
      <c r="K136" s="31">
        <v>6966055.88</v>
      </c>
      <c r="L136" s="31">
        <v>7739313.47</v>
      </c>
      <c r="M136" s="31">
        <v>7559160.57</v>
      </c>
      <c r="N136" s="31">
        <v>180152.9</v>
      </c>
      <c r="O136" s="31">
        <v>0</v>
      </c>
      <c r="P136" s="31">
        <v>7350622.88</v>
      </c>
      <c r="Q136" s="31">
        <v>6765245.4</v>
      </c>
      <c r="R136" s="31">
        <v>0</v>
      </c>
      <c r="S136" s="31">
        <v>95029.8</v>
      </c>
      <c r="T136" s="31">
        <f t="shared" si="8"/>
        <v>654375.5200000005</v>
      </c>
      <c r="U136" s="31">
        <f t="shared" si="9"/>
        <v>793915.1699999999</v>
      </c>
      <c r="V136" s="31">
        <f t="shared" si="10"/>
        <v>749405.3200000005</v>
      </c>
      <c r="W136" s="31">
        <f t="shared" si="11"/>
        <v>888944.97</v>
      </c>
      <c r="X136" s="31">
        <f t="shared" si="12"/>
        <v>10.258211830771081</v>
      </c>
    </row>
    <row r="137" spans="1:24" ht="13.5">
      <c r="A137" s="32" t="s">
        <v>63</v>
      </c>
      <c r="B137" s="32">
        <v>1016011</v>
      </c>
      <c r="C137" s="32"/>
      <c r="D137" s="32">
        <v>1</v>
      </c>
      <c r="E137" s="34" t="s">
        <v>184</v>
      </c>
      <c r="F137" s="31">
        <v>190102127.28</v>
      </c>
      <c r="G137" s="31">
        <v>179363488.28</v>
      </c>
      <c r="H137" s="31">
        <v>10738639</v>
      </c>
      <c r="I137" s="31">
        <v>7138611.38</v>
      </c>
      <c r="J137" s="31">
        <v>185690874.77</v>
      </c>
      <c r="K137" s="31">
        <v>169669990.06</v>
      </c>
      <c r="L137" s="31">
        <v>188989814.16</v>
      </c>
      <c r="M137" s="31">
        <v>179639517.99</v>
      </c>
      <c r="N137" s="31">
        <v>9350296.17</v>
      </c>
      <c r="O137" s="31">
        <v>5757979.7</v>
      </c>
      <c r="P137" s="31">
        <v>181226365.81</v>
      </c>
      <c r="Q137" s="31">
        <v>165457469.4</v>
      </c>
      <c r="R137" s="31">
        <v>0</v>
      </c>
      <c r="S137" s="31">
        <v>12742201.97</v>
      </c>
      <c r="T137" s="31">
        <f t="shared" si="8"/>
        <v>9693498.219999999</v>
      </c>
      <c r="U137" s="31">
        <f t="shared" si="9"/>
        <v>14182048.590000004</v>
      </c>
      <c r="V137" s="31">
        <f t="shared" si="10"/>
        <v>22435700.189999998</v>
      </c>
      <c r="W137" s="31">
        <f t="shared" si="11"/>
        <v>26924250.560000002</v>
      </c>
      <c r="X137" s="31">
        <f t="shared" si="12"/>
        <v>10.550848138894214</v>
      </c>
    </row>
    <row r="138" spans="1:24" ht="13.5">
      <c r="A138" s="32" t="s">
        <v>63</v>
      </c>
      <c r="B138" s="32">
        <v>1016022</v>
      </c>
      <c r="C138" s="32"/>
      <c r="D138" s="32">
        <v>2</v>
      </c>
      <c r="E138" s="34" t="s">
        <v>185</v>
      </c>
      <c r="F138" s="31">
        <v>10955817.54</v>
      </c>
      <c r="G138" s="31">
        <v>10536980.82</v>
      </c>
      <c r="H138" s="31">
        <v>418836.72</v>
      </c>
      <c r="I138" s="31">
        <v>0</v>
      </c>
      <c r="J138" s="31">
        <v>10356342.1</v>
      </c>
      <c r="K138" s="31">
        <v>9812775.81</v>
      </c>
      <c r="L138" s="31">
        <v>10680038.08</v>
      </c>
      <c r="M138" s="31">
        <v>10298647.76</v>
      </c>
      <c r="N138" s="31">
        <v>381390.32</v>
      </c>
      <c r="O138" s="31">
        <v>0</v>
      </c>
      <c r="P138" s="31">
        <v>10022051.62</v>
      </c>
      <c r="Q138" s="31">
        <v>9482002.54</v>
      </c>
      <c r="R138" s="31">
        <v>0</v>
      </c>
      <c r="S138" s="31">
        <v>125792.15</v>
      </c>
      <c r="T138" s="31">
        <f aca="true" t="shared" si="13" ref="T138:T201">+G138-K138</f>
        <v>724205.0099999998</v>
      </c>
      <c r="U138" s="31">
        <f aca="true" t="shared" si="14" ref="U138:U201">+M138-Q138</f>
        <v>816645.2200000007</v>
      </c>
      <c r="V138" s="31">
        <f aca="true" t="shared" si="15" ref="V138:V201">+G138-K138+R138+S138</f>
        <v>849997.1599999998</v>
      </c>
      <c r="W138" s="31">
        <f aca="true" t="shared" si="16" ref="W138:W201">+M138-Q138+R138+S138</f>
        <v>942437.3700000007</v>
      </c>
      <c r="X138" s="31">
        <f aca="true" t="shared" si="17" ref="X138:X201">+IF(L138&lt;&gt;0,(M138+O138-Q138)/L138*100,0)</f>
        <v>7.646463560174878</v>
      </c>
    </row>
    <row r="139" spans="1:24" ht="13.5">
      <c r="A139" s="32" t="s">
        <v>63</v>
      </c>
      <c r="B139" s="32">
        <v>1016032</v>
      </c>
      <c r="C139" s="32"/>
      <c r="D139" s="32">
        <v>2</v>
      </c>
      <c r="E139" s="34" t="s">
        <v>186</v>
      </c>
      <c r="F139" s="31">
        <v>8162229.54</v>
      </c>
      <c r="G139" s="31">
        <v>7305148.42</v>
      </c>
      <c r="H139" s="31">
        <v>857081.12</v>
      </c>
      <c r="I139" s="31">
        <v>50000</v>
      </c>
      <c r="J139" s="31">
        <v>8477493.61</v>
      </c>
      <c r="K139" s="31">
        <v>6783937.09</v>
      </c>
      <c r="L139" s="31">
        <v>8133661.8</v>
      </c>
      <c r="M139" s="31">
        <v>7287326.68</v>
      </c>
      <c r="N139" s="31">
        <v>846335.12</v>
      </c>
      <c r="O139" s="31">
        <v>39254</v>
      </c>
      <c r="P139" s="31">
        <v>8245595.03</v>
      </c>
      <c r="Q139" s="31">
        <v>6554171.31</v>
      </c>
      <c r="R139" s="31">
        <v>0</v>
      </c>
      <c r="S139" s="31">
        <v>186332.07</v>
      </c>
      <c r="T139" s="31">
        <f t="shared" si="13"/>
        <v>521211.3300000001</v>
      </c>
      <c r="U139" s="31">
        <f t="shared" si="14"/>
        <v>733155.3700000001</v>
      </c>
      <c r="V139" s="31">
        <f t="shared" si="15"/>
        <v>707543.4000000001</v>
      </c>
      <c r="W139" s="31">
        <f t="shared" si="16"/>
        <v>919487.4400000002</v>
      </c>
      <c r="X139" s="31">
        <f t="shared" si="17"/>
        <v>9.496452999803854</v>
      </c>
    </row>
    <row r="140" spans="1:24" ht="13.5">
      <c r="A140" s="32" t="s">
        <v>63</v>
      </c>
      <c r="B140" s="32">
        <v>1016042</v>
      </c>
      <c r="C140" s="32"/>
      <c r="D140" s="32">
        <v>2</v>
      </c>
      <c r="E140" s="34" t="s">
        <v>187</v>
      </c>
      <c r="F140" s="31">
        <v>17275422.4</v>
      </c>
      <c r="G140" s="31">
        <v>16672690.09</v>
      </c>
      <c r="H140" s="31">
        <v>602732.31</v>
      </c>
      <c r="I140" s="31">
        <v>193920</v>
      </c>
      <c r="J140" s="31">
        <v>17313637.4</v>
      </c>
      <c r="K140" s="31">
        <v>15516006.4</v>
      </c>
      <c r="L140" s="31">
        <v>17446811.05</v>
      </c>
      <c r="M140" s="31">
        <v>16836927.29</v>
      </c>
      <c r="N140" s="31">
        <v>609883.76</v>
      </c>
      <c r="O140" s="31">
        <v>201071.45</v>
      </c>
      <c r="P140" s="31">
        <v>16491966.8</v>
      </c>
      <c r="Q140" s="31">
        <v>14790646.18</v>
      </c>
      <c r="R140" s="31">
        <v>0</v>
      </c>
      <c r="S140" s="31">
        <v>1288722.37</v>
      </c>
      <c r="T140" s="31">
        <f t="shared" si="13"/>
        <v>1156683.6899999995</v>
      </c>
      <c r="U140" s="31">
        <f t="shared" si="14"/>
        <v>2046281.1099999994</v>
      </c>
      <c r="V140" s="31">
        <f t="shared" si="15"/>
        <v>2445406.0599999996</v>
      </c>
      <c r="W140" s="31">
        <f t="shared" si="16"/>
        <v>3335003.4799999995</v>
      </c>
      <c r="X140" s="31">
        <f t="shared" si="17"/>
        <v>12.881165237357223</v>
      </c>
    </row>
    <row r="141" spans="1:24" ht="13.5">
      <c r="A141" s="32" t="s">
        <v>63</v>
      </c>
      <c r="B141" s="32">
        <v>1016052</v>
      </c>
      <c r="C141" s="32"/>
      <c r="D141" s="32">
        <v>2</v>
      </c>
      <c r="E141" s="34" t="s">
        <v>188</v>
      </c>
      <c r="F141" s="31">
        <v>17881917.64</v>
      </c>
      <c r="G141" s="31">
        <v>12169916.64</v>
      </c>
      <c r="H141" s="31">
        <v>5712001</v>
      </c>
      <c r="I141" s="31">
        <v>268000</v>
      </c>
      <c r="J141" s="31">
        <v>19435123.64</v>
      </c>
      <c r="K141" s="31">
        <v>12186723.64</v>
      </c>
      <c r="L141" s="31">
        <v>17946077.33</v>
      </c>
      <c r="M141" s="31">
        <v>12225757.47</v>
      </c>
      <c r="N141" s="31">
        <v>5720319.86</v>
      </c>
      <c r="O141" s="31">
        <v>275058.86</v>
      </c>
      <c r="P141" s="31">
        <v>19120860.85</v>
      </c>
      <c r="Q141" s="31">
        <v>11973922.19</v>
      </c>
      <c r="R141" s="31">
        <v>0</v>
      </c>
      <c r="S141" s="31">
        <v>1782341.48</v>
      </c>
      <c r="T141" s="31">
        <f t="shared" si="13"/>
        <v>-16807</v>
      </c>
      <c r="U141" s="31">
        <f t="shared" si="14"/>
        <v>251835.2800000012</v>
      </c>
      <c r="V141" s="31">
        <f t="shared" si="15"/>
        <v>1765534.48</v>
      </c>
      <c r="W141" s="31">
        <f t="shared" si="16"/>
        <v>2034176.7600000012</v>
      </c>
      <c r="X141" s="31">
        <f t="shared" si="17"/>
        <v>2.935985008373976</v>
      </c>
    </row>
    <row r="142" spans="1:24" ht="13.5">
      <c r="A142" s="32" t="s">
        <v>63</v>
      </c>
      <c r="B142" s="32">
        <v>1016062</v>
      </c>
      <c r="C142" s="32"/>
      <c r="D142" s="32">
        <v>2</v>
      </c>
      <c r="E142" s="34" t="s">
        <v>189</v>
      </c>
      <c r="F142" s="31">
        <v>25803180.05</v>
      </c>
      <c r="G142" s="31">
        <v>21666464.42</v>
      </c>
      <c r="H142" s="31">
        <v>4136715.63</v>
      </c>
      <c r="I142" s="31">
        <v>500</v>
      </c>
      <c r="J142" s="31">
        <v>27306016.42</v>
      </c>
      <c r="K142" s="31">
        <v>20157535.92</v>
      </c>
      <c r="L142" s="31">
        <v>25886898.54</v>
      </c>
      <c r="M142" s="31">
        <v>21754123.89</v>
      </c>
      <c r="N142" s="31">
        <v>4132774.65</v>
      </c>
      <c r="O142" s="31">
        <v>487.81</v>
      </c>
      <c r="P142" s="31">
        <v>25721116.53</v>
      </c>
      <c r="Q142" s="31">
        <v>18790867.35</v>
      </c>
      <c r="R142" s="31">
        <v>0</v>
      </c>
      <c r="S142" s="31">
        <v>2253668.4</v>
      </c>
      <c r="T142" s="31">
        <f t="shared" si="13"/>
        <v>1508928.5</v>
      </c>
      <c r="U142" s="31">
        <f t="shared" si="14"/>
        <v>2963256.539999999</v>
      </c>
      <c r="V142" s="31">
        <f t="shared" si="15"/>
        <v>3762596.9</v>
      </c>
      <c r="W142" s="31">
        <f t="shared" si="16"/>
        <v>5216924.9399999995</v>
      </c>
      <c r="X142" s="31">
        <f t="shared" si="17"/>
        <v>11.448819739531446</v>
      </c>
    </row>
    <row r="143" spans="1:24" ht="13.5">
      <c r="A143" s="32" t="s">
        <v>63</v>
      </c>
      <c r="B143" s="32">
        <v>1016072</v>
      </c>
      <c r="C143" s="32"/>
      <c r="D143" s="32">
        <v>2</v>
      </c>
      <c r="E143" s="34" t="s">
        <v>190</v>
      </c>
      <c r="F143" s="31">
        <v>21346147.47</v>
      </c>
      <c r="G143" s="31">
        <v>18528354.83</v>
      </c>
      <c r="H143" s="31">
        <v>2817792.64</v>
      </c>
      <c r="I143" s="31">
        <v>57847.25</v>
      </c>
      <c r="J143" s="31">
        <v>22963021.63</v>
      </c>
      <c r="K143" s="31">
        <v>17123767.25</v>
      </c>
      <c r="L143" s="31">
        <v>21079517.83</v>
      </c>
      <c r="M143" s="31">
        <v>18471763.9</v>
      </c>
      <c r="N143" s="31">
        <v>2607753.93</v>
      </c>
      <c r="O143" s="31">
        <v>2857</v>
      </c>
      <c r="P143" s="31">
        <v>20750659.88</v>
      </c>
      <c r="Q143" s="31">
        <v>15799863.79</v>
      </c>
      <c r="R143" s="31">
        <v>0</v>
      </c>
      <c r="S143" s="31">
        <v>999878.24</v>
      </c>
      <c r="T143" s="31">
        <f t="shared" si="13"/>
        <v>1404587.5799999982</v>
      </c>
      <c r="U143" s="31">
        <f t="shared" si="14"/>
        <v>2671900.1099999994</v>
      </c>
      <c r="V143" s="31">
        <f t="shared" si="15"/>
        <v>2404465.8199999984</v>
      </c>
      <c r="W143" s="31">
        <f t="shared" si="16"/>
        <v>3671778.3499999996</v>
      </c>
      <c r="X143" s="31">
        <f t="shared" si="17"/>
        <v>12.688891328402836</v>
      </c>
    </row>
    <row r="144" spans="1:24" ht="13.5">
      <c r="A144" s="32" t="s">
        <v>63</v>
      </c>
      <c r="B144" s="32">
        <v>1016082</v>
      </c>
      <c r="C144" s="32"/>
      <c r="D144" s="32">
        <v>2</v>
      </c>
      <c r="E144" s="34" t="s">
        <v>191</v>
      </c>
      <c r="F144" s="31">
        <v>20007630</v>
      </c>
      <c r="G144" s="31">
        <v>15520254.68</v>
      </c>
      <c r="H144" s="31">
        <v>4487375.32</v>
      </c>
      <c r="I144" s="31">
        <v>605000</v>
      </c>
      <c r="J144" s="31">
        <v>20936259</v>
      </c>
      <c r="K144" s="31">
        <v>15158526</v>
      </c>
      <c r="L144" s="31">
        <v>19147353.8</v>
      </c>
      <c r="M144" s="31">
        <v>15188286.79</v>
      </c>
      <c r="N144" s="31">
        <v>3959067.01</v>
      </c>
      <c r="O144" s="31">
        <v>76691.3</v>
      </c>
      <c r="P144" s="31">
        <v>18615788.37</v>
      </c>
      <c r="Q144" s="31">
        <v>13914526.93</v>
      </c>
      <c r="R144" s="31">
        <v>0</v>
      </c>
      <c r="S144" s="31">
        <v>156725.98</v>
      </c>
      <c r="T144" s="31">
        <f t="shared" si="13"/>
        <v>361728.6799999997</v>
      </c>
      <c r="U144" s="31">
        <f t="shared" si="14"/>
        <v>1273759.8599999994</v>
      </c>
      <c r="V144" s="31">
        <f t="shared" si="15"/>
        <v>518454.6599999997</v>
      </c>
      <c r="W144" s="31">
        <f t="shared" si="16"/>
        <v>1430485.8399999994</v>
      </c>
      <c r="X144" s="31">
        <f t="shared" si="17"/>
        <v>7.052938876598186</v>
      </c>
    </row>
    <row r="145" spans="1:24" ht="13.5">
      <c r="A145" s="32" t="s">
        <v>63</v>
      </c>
      <c r="B145" s="32">
        <v>1016092</v>
      </c>
      <c r="C145" s="32"/>
      <c r="D145" s="32">
        <v>2</v>
      </c>
      <c r="E145" s="34" t="s">
        <v>184</v>
      </c>
      <c r="F145" s="31">
        <v>34686090.12</v>
      </c>
      <c r="G145" s="31">
        <v>32294963.56</v>
      </c>
      <c r="H145" s="31">
        <v>2391126.56</v>
      </c>
      <c r="I145" s="31">
        <v>40991.71</v>
      </c>
      <c r="J145" s="31">
        <v>38671468</v>
      </c>
      <c r="K145" s="31">
        <v>29163883.33</v>
      </c>
      <c r="L145" s="31">
        <v>34894706.1</v>
      </c>
      <c r="M145" s="31">
        <v>32295835.56</v>
      </c>
      <c r="N145" s="31">
        <v>2598870.54</v>
      </c>
      <c r="O145" s="31">
        <v>55731.71</v>
      </c>
      <c r="P145" s="31">
        <v>34025302.17</v>
      </c>
      <c r="Q145" s="31">
        <v>26575331.88</v>
      </c>
      <c r="R145" s="31">
        <v>0</v>
      </c>
      <c r="S145" s="31">
        <v>707693.02</v>
      </c>
      <c r="T145" s="31">
        <f t="shared" si="13"/>
        <v>3131080.2300000004</v>
      </c>
      <c r="U145" s="31">
        <f t="shared" si="14"/>
        <v>5720503.68</v>
      </c>
      <c r="V145" s="31">
        <f t="shared" si="15"/>
        <v>3838773.2500000005</v>
      </c>
      <c r="W145" s="31">
        <f t="shared" si="16"/>
        <v>6428196.699999999</v>
      </c>
      <c r="X145" s="31">
        <f t="shared" si="17"/>
        <v>16.553328672397104</v>
      </c>
    </row>
    <row r="146" spans="1:24" ht="13.5">
      <c r="A146" s="32" t="s">
        <v>63</v>
      </c>
      <c r="B146" s="32">
        <v>1016102</v>
      </c>
      <c r="C146" s="32"/>
      <c r="D146" s="32">
        <v>2</v>
      </c>
      <c r="E146" s="34" t="s">
        <v>192</v>
      </c>
      <c r="F146" s="31">
        <v>30298195.8</v>
      </c>
      <c r="G146" s="31">
        <v>27567822.5</v>
      </c>
      <c r="H146" s="31">
        <v>2730373.3</v>
      </c>
      <c r="I146" s="31">
        <v>450601.02</v>
      </c>
      <c r="J146" s="31">
        <v>30503146.12</v>
      </c>
      <c r="K146" s="31">
        <v>25601479.82</v>
      </c>
      <c r="L146" s="31">
        <v>30333532.95</v>
      </c>
      <c r="M146" s="31">
        <v>27609537.69</v>
      </c>
      <c r="N146" s="31">
        <v>2723995.26</v>
      </c>
      <c r="O146" s="31">
        <v>444010.41</v>
      </c>
      <c r="P146" s="31">
        <v>29173982.27</v>
      </c>
      <c r="Q146" s="31">
        <v>24280366.3</v>
      </c>
      <c r="R146" s="31">
        <v>0</v>
      </c>
      <c r="S146" s="31">
        <v>505758.81</v>
      </c>
      <c r="T146" s="31">
        <f t="shared" si="13"/>
        <v>1966342.6799999997</v>
      </c>
      <c r="U146" s="31">
        <f t="shared" si="14"/>
        <v>3329171.3900000006</v>
      </c>
      <c r="V146" s="31">
        <f t="shared" si="15"/>
        <v>2472101.4899999998</v>
      </c>
      <c r="W146" s="31">
        <f t="shared" si="16"/>
        <v>3834930.2000000007</v>
      </c>
      <c r="X146" s="31">
        <f t="shared" si="17"/>
        <v>12.438979021070477</v>
      </c>
    </row>
    <row r="147" spans="1:24" ht="13.5">
      <c r="A147" s="32" t="s">
        <v>63</v>
      </c>
      <c r="B147" s="32">
        <v>1016112</v>
      </c>
      <c r="C147" s="32"/>
      <c r="D147" s="32">
        <v>2</v>
      </c>
      <c r="E147" s="34" t="s">
        <v>193</v>
      </c>
      <c r="F147" s="31">
        <v>17122002.58</v>
      </c>
      <c r="G147" s="31">
        <v>12423970.99</v>
      </c>
      <c r="H147" s="31">
        <v>4698031.59</v>
      </c>
      <c r="I147" s="31">
        <v>0</v>
      </c>
      <c r="J147" s="31">
        <v>17725662.58</v>
      </c>
      <c r="K147" s="31">
        <v>11417289.27</v>
      </c>
      <c r="L147" s="31">
        <v>16914996</v>
      </c>
      <c r="M147" s="31">
        <v>12272721.31</v>
      </c>
      <c r="N147" s="31">
        <v>4642274.69</v>
      </c>
      <c r="O147" s="31">
        <v>0</v>
      </c>
      <c r="P147" s="31">
        <v>16184622.6</v>
      </c>
      <c r="Q147" s="31">
        <v>10385456.49</v>
      </c>
      <c r="R147" s="31">
        <v>0</v>
      </c>
      <c r="S147" s="31">
        <v>1090042.81</v>
      </c>
      <c r="T147" s="31">
        <f t="shared" si="13"/>
        <v>1006681.7200000007</v>
      </c>
      <c r="U147" s="31">
        <f t="shared" si="14"/>
        <v>1887264.8200000003</v>
      </c>
      <c r="V147" s="31">
        <f t="shared" si="15"/>
        <v>2096724.5300000007</v>
      </c>
      <c r="W147" s="31">
        <f t="shared" si="16"/>
        <v>2977307.6300000004</v>
      </c>
      <c r="X147" s="31">
        <f t="shared" si="17"/>
        <v>11.157347125591992</v>
      </c>
    </row>
    <row r="148" spans="1:24" ht="13.5">
      <c r="A148" s="32" t="s">
        <v>63</v>
      </c>
      <c r="B148" s="32">
        <v>1017012</v>
      </c>
      <c r="C148" s="32"/>
      <c r="D148" s="32">
        <v>2</v>
      </c>
      <c r="E148" s="34" t="s">
        <v>194</v>
      </c>
      <c r="F148" s="31">
        <v>16002177.49</v>
      </c>
      <c r="G148" s="31">
        <v>15946013.49</v>
      </c>
      <c r="H148" s="31">
        <v>56164</v>
      </c>
      <c r="I148" s="31">
        <v>0</v>
      </c>
      <c r="J148" s="31">
        <v>16389177.49</v>
      </c>
      <c r="K148" s="31">
        <v>14974601.77</v>
      </c>
      <c r="L148" s="31">
        <v>15925372.41</v>
      </c>
      <c r="M148" s="31">
        <v>15867099.15</v>
      </c>
      <c r="N148" s="31">
        <v>58273.26</v>
      </c>
      <c r="O148" s="31">
        <v>2109.26</v>
      </c>
      <c r="P148" s="31">
        <v>15567617.08</v>
      </c>
      <c r="Q148" s="31">
        <v>14266687.32</v>
      </c>
      <c r="R148" s="31">
        <v>0</v>
      </c>
      <c r="S148" s="31">
        <v>2133655.9</v>
      </c>
      <c r="T148" s="31">
        <f t="shared" si="13"/>
        <v>971411.7200000007</v>
      </c>
      <c r="U148" s="31">
        <f t="shared" si="14"/>
        <v>1600411.83</v>
      </c>
      <c r="V148" s="31">
        <f t="shared" si="15"/>
        <v>3105067.6200000006</v>
      </c>
      <c r="W148" s="31">
        <f t="shared" si="16"/>
        <v>3734067.73</v>
      </c>
      <c r="X148" s="31">
        <f t="shared" si="17"/>
        <v>10.062691463301233</v>
      </c>
    </row>
    <row r="149" spans="1:24" ht="13.5">
      <c r="A149" s="32" t="s">
        <v>63</v>
      </c>
      <c r="B149" s="32">
        <v>1017022</v>
      </c>
      <c r="C149" s="32"/>
      <c r="D149" s="32">
        <v>2</v>
      </c>
      <c r="E149" s="34" t="s">
        <v>195</v>
      </c>
      <c r="F149" s="31">
        <v>12525478.79</v>
      </c>
      <c r="G149" s="31">
        <v>12355655.79</v>
      </c>
      <c r="H149" s="31">
        <v>169823</v>
      </c>
      <c r="I149" s="31">
        <v>0</v>
      </c>
      <c r="J149" s="31">
        <v>13172012.79</v>
      </c>
      <c r="K149" s="31">
        <v>11740382.84</v>
      </c>
      <c r="L149" s="31">
        <v>12646582.03</v>
      </c>
      <c r="M149" s="31">
        <v>12484759.03</v>
      </c>
      <c r="N149" s="31">
        <v>161823</v>
      </c>
      <c r="O149" s="31">
        <v>0</v>
      </c>
      <c r="P149" s="31">
        <v>12633016.47</v>
      </c>
      <c r="Q149" s="31">
        <v>11215082.88</v>
      </c>
      <c r="R149" s="31">
        <v>0</v>
      </c>
      <c r="S149" s="31">
        <v>304005.13</v>
      </c>
      <c r="T149" s="31">
        <f t="shared" si="13"/>
        <v>615272.9499999993</v>
      </c>
      <c r="U149" s="31">
        <f t="shared" si="14"/>
        <v>1269676.1499999985</v>
      </c>
      <c r="V149" s="31">
        <f t="shared" si="15"/>
        <v>919278.0799999993</v>
      </c>
      <c r="W149" s="31">
        <f t="shared" si="16"/>
        <v>1573681.2799999984</v>
      </c>
      <c r="X149" s="31">
        <f t="shared" si="17"/>
        <v>10.039678286102086</v>
      </c>
    </row>
    <row r="150" spans="1:24" ht="13.5">
      <c r="A150" s="32" t="s">
        <v>63</v>
      </c>
      <c r="B150" s="32">
        <v>1017032</v>
      </c>
      <c r="C150" s="32"/>
      <c r="D150" s="32">
        <v>2</v>
      </c>
      <c r="E150" s="34" t="s">
        <v>196</v>
      </c>
      <c r="F150" s="31">
        <v>14563504.24</v>
      </c>
      <c r="G150" s="31">
        <v>12754127.04</v>
      </c>
      <c r="H150" s="31">
        <v>1809377.2</v>
      </c>
      <c r="I150" s="31">
        <v>160000</v>
      </c>
      <c r="J150" s="31">
        <v>14077799.24</v>
      </c>
      <c r="K150" s="31">
        <v>12401350.24</v>
      </c>
      <c r="L150" s="31">
        <v>14632050.02</v>
      </c>
      <c r="M150" s="31">
        <v>12833428.3</v>
      </c>
      <c r="N150" s="31">
        <v>1798621.72</v>
      </c>
      <c r="O150" s="31">
        <v>151960</v>
      </c>
      <c r="P150" s="31">
        <v>13619868.77</v>
      </c>
      <c r="Q150" s="31">
        <v>12116283.24</v>
      </c>
      <c r="R150" s="31">
        <v>0</v>
      </c>
      <c r="S150" s="31">
        <v>368440.56</v>
      </c>
      <c r="T150" s="31">
        <f t="shared" si="13"/>
        <v>352776.7999999989</v>
      </c>
      <c r="U150" s="31">
        <f t="shared" si="14"/>
        <v>717145.0600000005</v>
      </c>
      <c r="V150" s="31">
        <f t="shared" si="15"/>
        <v>721217.3599999989</v>
      </c>
      <c r="W150" s="31">
        <f t="shared" si="16"/>
        <v>1085585.6200000006</v>
      </c>
      <c r="X150" s="31">
        <f t="shared" si="17"/>
        <v>5.939735435650189</v>
      </c>
    </row>
    <row r="151" spans="1:24" ht="13.5">
      <c r="A151" s="32" t="s">
        <v>63</v>
      </c>
      <c r="B151" s="32">
        <v>1017042</v>
      </c>
      <c r="C151" s="32"/>
      <c r="D151" s="32">
        <v>2</v>
      </c>
      <c r="E151" s="34" t="s">
        <v>197</v>
      </c>
      <c r="F151" s="31">
        <v>19498139.41</v>
      </c>
      <c r="G151" s="31">
        <v>17639652.89</v>
      </c>
      <c r="H151" s="31">
        <v>1858486.52</v>
      </c>
      <c r="I151" s="31">
        <v>68000</v>
      </c>
      <c r="J151" s="31">
        <v>20361718.01</v>
      </c>
      <c r="K151" s="31">
        <v>17059734.89</v>
      </c>
      <c r="L151" s="31">
        <v>19413894.06</v>
      </c>
      <c r="M151" s="31">
        <v>17629830.6</v>
      </c>
      <c r="N151" s="31">
        <v>1784063.46</v>
      </c>
      <c r="O151" s="31">
        <v>66422.78</v>
      </c>
      <c r="P151" s="31">
        <v>19588725.09</v>
      </c>
      <c r="Q151" s="31">
        <v>16458590.91</v>
      </c>
      <c r="R151" s="31">
        <v>0</v>
      </c>
      <c r="S151" s="31">
        <v>874016.41</v>
      </c>
      <c r="T151" s="31">
        <f t="shared" si="13"/>
        <v>579918</v>
      </c>
      <c r="U151" s="31">
        <f t="shared" si="14"/>
        <v>1171239.6900000013</v>
      </c>
      <c r="V151" s="31">
        <f t="shared" si="15"/>
        <v>1453934.4100000001</v>
      </c>
      <c r="W151" s="31">
        <f t="shared" si="16"/>
        <v>2045256.1000000015</v>
      </c>
      <c r="X151" s="31">
        <f t="shared" si="17"/>
        <v>6.375137652317046</v>
      </c>
    </row>
    <row r="152" spans="1:24" ht="13.5">
      <c r="A152" s="32" t="s">
        <v>63</v>
      </c>
      <c r="B152" s="32">
        <v>1017052</v>
      </c>
      <c r="C152" s="32"/>
      <c r="D152" s="32">
        <v>2</v>
      </c>
      <c r="E152" s="34" t="s">
        <v>198</v>
      </c>
      <c r="F152" s="31">
        <v>17111460.28</v>
      </c>
      <c r="G152" s="31">
        <v>15603273.2</v>
      </c>
      <c r="H152" s="31">
        <v>1508187.08</v>
      </c>
      <c r="I152" s="31">
        <v>0</v>
      </c>
      <c r="J152" s="31">
        <v>17876613.28</v>
      </c>
      <c r="K152" s="31">
        <v>14698031.63</v>
      </c>
      <c r="L152" s="31">
        <v>17123984.47</v>
      </c>
      <c r="M152" s="31">
        <v>15583109.03</v>
      </c>
      <c r="N152" s="31">
        <v>1540875.44</v>
      </c>
      <c r="O152" s="31">
        <v>4931.8</v>
      </c>
      <c r="P152" s="31">
        <v>15900819.57</v>
      </c>
      <c r="Q152" s="31">
        <v>14095762.67</v>
      </c>
      <c r="R152" s="31">
        <v>0</v>
      </c>
      <c r="S152" s="31">
        <v>531424.98</v>
      </c>
      <c r="T152" s="31">
        <f t="shared" si="13"/>
        <v>905241.5699999984</v>
      </c>
      <c r="U152" s="31">
        <f t="shared" si="14"/>
        <v>1487346.3599999994</v>
      </c>
      <c r="V152" s="31">
        <f t="shared" si="15"/>
        <v>1436666.5499999984</v>
      </c>
      <c r="W152" s="31">
        <f t="shared" si="16"/>
        <v>2018771.3399999994</v>
      </c>
      <c r="X152" s="31">
        <f t="shared" si="17"/>
        <v>8.714549832805357</v>
      </c>
    </row>
    <row r="153" spans="1:24" ht="13.5">
      <c r="A153" s="32" t="s">
        <v>63</v>
      </c>
      <c r="B153" s="32">
        <v>1017062</v>
      </c>
      <c r="C153" s="32"/>
      <c r="D153" s="32">
        <v>2</v>
      </c>
      <c r="E153" s="34" t="s">
        <v>199</v>
      </c>
      <c r="F153" s="31">
        <v>15501529.39</v>
      </c>
      <c r="G153" s="31">
        <v>15070749.98</v>
      </c>
      <c r="H153" s="31">
        <v>430779.41</v>
      </c>
      <c r="I153" s="31">
        <v>159460</v>
      </c>
      <c r="J153" s="31">
        <v>15868117.74</v>
      </c>
      <c r="K153" s="31">
        <v>15017600.79</v>
      </c>
      <c r="L153" s="31">
        <v>15439476.59</v>
      </c>
      <c r="M153" s="31">
        <v>15012807.56</v>
      </c>
      <c r="N153" s="31">
        <v>426669.03</v>
      </c>
      <c r="O153" s="31">
        <v>159460</v>
      </c>
      <c r="P153" s="31">
        <v>15136280.26</v>
      </c>
      <c r="Q153" s="31">
        <v>14295490.17</v>
      </c>
      <c r="R153" s="31">
        <v>0</v>
      </c>
      <c r="S153" s="31">
        <v>766588.35</v>
      </c>
      <c r="T153" s="31">
        <f t="shared" si="13"/>
        <v>53149.19000000134</v>
      </c>
      <c r="U153" s="31">
        <f t="shared" si="14"/>
        <v>717317.3900000006</v>
      </c>
      <c r="V153" s="31">
        <f t="shared" si="15"/>
        <v>819737.5400000013</v>
      </c>
      <c r="W153" s="31">
        <f t="shared" si="16"/>
        <v>1483905.7400000007</v>
      </c>
      <c r="X153" s="31">
        <f t="shared" si="17"/>
        <v>5.678802548059698</v>
      </c>
    </row>
    <row r="154" spans="1:24" ht="13.5">
      <c r="A154" s="32" t="s">
        <v>63</v>
      </c>
      <c r="B154" s="32">
        <v>1017072</v>
      </c>
      <c r="C154" s="32"/>
      <c r="D154" s="32">
        <v>2</v>
      </c>
      <c r="E154" s="34" t="s">
        <v>200</v>
      </c>
      <c r="F154" s="31">
        <v>20123649.97</v>
      </c>
      <c r="G154" s="31">
        <v>20110649.97</v>
      </c>
      <c r="H154" s="31">
        <v>13000</v>
      </c>
      <c r="I154" s="31">
        <v>0</v>
      </c>
      <c r="J154" s="31">
        <v>20742401.97</v>
      </c>
      <c r="K154" s="31">
        <v>20077032.79</v>
      </c>
      <c r="L154" s="31">
        <v>19516574.76</v>
      </c>
      <c r="M154" s="31">
        <v>19502534.76</v>
      </c>
      <c r="N154" s="31">
        <v>14040</v>
      </c>
      <c r="O154" s="31">
        <v>0</v>
      </c>
      <c r="P154" s="31">
        <v>19286210.05</v>
      </c>
      <c r="Q154" s="31">
        <v>18641841.54</v>
      </c>
      <c r="R154" s="31">
        <v>0</v>
      </c>
      <c r="S154" s="31">
        <v>-115682.28</v>
      </c>
      <c r="T154" s="31">
        <f t="shared" si="13"/>
        <v>33617.1799999997</v>
      </c>
      <c r="U154" s="31">
        <f t="shared" si="14"/>
        <v>860693.2200000025</v>
      </c>
      <c r="V154" s="31">
        <f t="shared" si="15"/>
        <v>-82065.1000000003</v>
      </c>
      <c r="W154" s="31">
        <f t="shared" si="16"/>
        <v>745010.9400000025</v>
      </c>
      <c r="X154" s="31">
        <f t="shared" si="17"/>
        <v>4.410062885440469</v>
      </c>
    </row>
    <row r="155" spans="1:24" ht="13.5">
      <c r="A155" s="32" t="s">
        <v>63</v>
      </c>
      <c r="B155" s="32">
        <v>1017082</v>
      </c>
      <c r="C155" s="32"/>
      <c r="D155" s="32">
        <v>2</v>
      </c>
      <c r="E155" s="34" t="s">
        <v>201</v>
      </c>
      <c r="F155" s="31">
        <v>15174033.38</v>
      </c>
      <c r="G155" s="31">
        <v>12248450.38</v>
      </c>
      <c r="H155" s="31">
        <v>2925583</v>
      </c>
      <c r="I155" s="31">
        <v>0</v>
      </c>
      <c r="J155" s="31">
        <v>17310645</v>
      </c>
      <c r="K155" s="31">
        <v>11922213</v>
      </c>
      <c r="L155" s="31">
        <v>14888979.8</v>
      </c>
      <c r="M155" s="31">
        <v>12028735.88</v>
      </c>
      <c r="N155" s="31">
        <v>2860243.92</v>
      </c>
      <c r="O155" s="31">
        <v>0</v>
      </c>
      <c r="P155" s="31">
        <v>15616350.67</v>
      </c>
      <c r="Q155" s="31">
        <v>11095929.5</v>
      </c>
      <c r="R155" s="31">
        <v>0</v>
      </c>
      <c r="S155" s="31">
        <v>110854.62</v>
      </c>
      <c r="T155" s="31">
        <f t="shared" si="13"/>
        <v>326237.3800000008</v>
      </c>
      <c r="U155" s="31">
        <f t="shared" si="14"/>
        <v>932806.3800000008</v>
      </c>
      <c r="V155" s="31">
        <f t="shared" si="15"/>
        <v>437092.0000000008</v>
      </c>
      <c r="W155" s="31">
        <f t="shared" si="16"/>
        <v>1043661.0000000008</v>
      </c>
      <c r="X155" s="31">
        <f t="shared" si="17"/>
        <v>6.265079223225226</v>
      </c>
    </row>
    <row r="156" spans="1:24" ht="13.5">
      <c r="A156" s="32" t="s">
        <v>63</v>
      </c>
      <c r="B156" s="32">
        <v>1017093</v>
      </c>
      <c r="C156" s="32"/>
      <c r="D156" s="32">
        <v>3</v>
      </c>
      <c r="E156" s="34" t="s">
        <v>202</v>
      </c>
      <c r="F156" s="31">
        <v>97131403.49</v>
      </c>
      <c r="G156" s="31">
        <v>92603595.64</v>
      </c>
      <c r="H156" s="31">
        <v>4527807.85</v>
      </c>
      <c r="I156" s="31">
        <v>500000</v>
      </c>
      <c r="J156" s="31">
        <v>114512248.51</v>
      </c>
      <c r="K156" s="31">
        <v>80255724.19</v>
      </c>
      <c r="L156" s="31">
        <v>94711952.17</v>
      </c>
      <c r="M156" s="31">
        <v>91151057.45</v>
      </c>
      <c r="N156" s="31">
        <v>3560894.72</v>
      </c>
      <c r="O156" s="31">
        <v>458938.2</v>
      </c>
      <c r="P156" s="31">
        <v>106561241.6</v>
      </c>
      <c r="Q156" s="31">
        <v>76796015.08</v>
      </c>
      <c r="R156" s="31">
        <v>0</v>
      </c>
      <c r="S156" s="31">
        <v>2308932.02</v>
      </c>
      <c r="T156" s="31">
        <f t="shared" si="13"/>
        <v>12347871.450000003</v>
      </c>
      <c r="U156" s="31">
        <f t="shared" si="14"/>
        <v>14355042.370000005</v>
      </c>
      <c r="V156" s="31">
        <f t="shared" si="15"/>
        <v>14656803.470000003</v>
      </c>
      <c r="W156" s="31">
        <f t="shared" si="16"/>
        <v>16663974.390000004</v>
      </c>
      <c r="X156" s="31">
        <f t="shared" si="17"/>
        <v>15.64108882837739</v>
      </c>
    </row>
    <row r="157" spans="1:24" ht="13.5">
      <c r="A157" s="32" t="s">
        <v>63</v>
      </c>
      <c r="B157" s="32">
        <v>1017102</v>
      </c>
      <c r="C157" s="32"/>
      <c r="D157" s="32">
        <v>2</v>
      </c>
      <c r="E157" s="34" t="s">
        <v>203</v>
      </c>
      <c r="F157" s="31">
        <v>24376971.73</v>
      </c>
      <c r="G157" s="31">
        <v>20630821.73</v>
      </c>
      <c r="H157" s="31">
        <v>3746150</v>
      </c>
      <c r="I157" s="31">
        <v>7140</v>
      </c>
      <c r="J157" s="31">
        <v>27412333.32</v>
      </c>
      <c r="K157" s="31">
        <v>19905449.32</v>
      </c>
      <c r="L157" s="31">
        <v>24462087</v>
      </c>
      <c r="M157" s="31">
        <v>20011405.2</v>
      </c>
      <c r="N157" s="31">
        <v>4450681.8</v>
      </c>
      <c r="O157" s="31">
        <v>7140</v>
      </c>
      <c r="P157" s="31">
        <v>24081868.16</v>
      </c>
      <c r="Q157" s="31">
        <v>18305742.13</v>
      </c>
      <c r="R157" s="31">
        <v>0</v>
      </c>
      <c r="S157" s="31">
        <v>1149915.91</v>
      </c>
      <c r="T157" s="31">
        <f t="shared" si="13"/>
        <v>725372.4100000001</v>
      </c>
      <c r="U157" s="31">
        <f t="shared" si="14"/>
        <v>1705663.0700000003</v>
      </c>
      <c r="V157" s="31">
        <f t="shared" si="15"/>
        <v>1875288.32</v>
      </c>
      <c r="W157" s="31">
        <f t="shared" si="16"/>
        <v>2855578.9800000004</v>
      </c>
      <c r="X157" s="31">
        <f t="shared" si="17"/>
        <v>7.0018681153411</v>
      </c>
    </row>
    <row r="158" spans="1:24" ht="13.5">
      <c r="A158" s="32" t="s">
        <v>63</v>
      </c>
      <c r="B158" s="32">
        <v>1018012</v>
      </c>
      <c r="C158" s="32"/>
      <c r="D158" s="32">
        <v>2</v>
      </c>
      <c r="E158" s="34" t="s">
        <v>204</v>
      </c>
      <c r="F158" s="31">
        <v>14172068.17</v>
      </c>
      <c r="G158" s="31">
        <v>12553093.67</v>
      </c>
      <c r="H158" s="31">
        <v>1618974.5</v>
      </c>
      <c r="I158" s="31">
        <v>1800</v>
      </c>
      <c r="J158" s="31">
        <v>14455127.41</v>
      </c>
      <c r="K158" s="31">
        <v>11642788.51</v>
      </c>
      <c r="L158" s="31">
        <v>14135559.63</v>
      </c>
      <c r="M158" s="31">
        <v>12520149.34</v>
      </c>
      <c r="N158" s="31">
        <v>1615410.29</v>
      </c>
      <c r="O158" s="31">
        <v>1365.79</v>
      </c>
      <c r="P158" s="31">
        <v>13928636.92</v>
      </c>
      <c r="Q158" s="31">
        <v>11129223.22</v>
      </c>
      <c r="R158" s="31">
        <v>0</v>
      </c>
      <c r="S158" s="31">
        <v>872680.86</v>
      </c>
      <c r="T158" s="31">
        <f t="shared" si="13"/>
        <v>910305.1600000001</v>
      </c>
      <c r="U158" s="31">
        <f t="shared" si="14"/>
        <v>1390926.1199999992</v>
      </c>
      <c r="V158" s="31">
        <f t="shared" si="15"/>
        <v>1782986.02</v>
      </c>
      <c r="W158" s="31">
        <f t="shared" si="16"/>
        <v>2263606.979999999</v>
      </c>
      <c r="X158" s="31">
        <f t="shared" si="17"/>
        <v>9.849570490616637</v>
      </c>
    </row>
    <row r="159" spans="1:24" ht="13.5">
      <c r="A159" s="32" t="s">
        <v>63</v>
      </c>
      <c r="B159" s="32">
        <v>1018022</v>
      </c>
      <c r="C159" s="32"/>
      <c r="D159" s="32">
        <v>2</v>
      </c>
      <c r="E159" s="34" t="s">
        <v>205</v>
      </c>
      <c r="F159" s="31">
        <v>12655580.38</v>
      </c>
      <c r="G159" s="31">
        <v>11620061.38</v>
      </c>
      <c r="H159" s="31">
        <v>1035519</v>
      </c>
      <c r="I159" s="31">
        <v>1300</v>
      </c>
      <c r="J159" s="31">
        <v>11116480.98</v>
      </c>
      <c r="K159" s="31">
        <v>10631275.98</v>
      </c>
      <c r="L159" s="31">
        <v>12635183.58</v>
      </c>
      <c r="M159" s="31">
        <v>11607559.58</v>
      </c>
      <c r="N159" s="31">
        <v>1027624</v>
      </c>
      <c r="O159" s="31">
        <v>1300</v>
      </c>
      <c r="P159" s="31">
        <v>11010943.78</v>
      </c>
      <c r="Q159" s="31">
        <v>10536527.02</v>
      </c>
      <c r="R159" s="31">
        <v>0</v>
      </c>
      <c r="S159" s="31">
        <v>89886.19</v>
      </c>
      <c r="T159" s="31">
        <f t="shared" si="13"/>
        <v>988785.4000000004</v>
      </c>
      <c r="U159" s="31">
        <f t="shared" si="14"/>
        <v>1071032.5600000005</v>
      </c>
      <c r="V159" s="31">
        <f t="shared" si="15"/>
        <v>1078671.5900000003</v>
      </c>
      <c r="W159" s="31">
        <f t="shared" si="16"/>
        <v>1160918.7500000005</v>
      </c>
      <c r="X159" s="31">
        <f t="shared" si="17"/>
        <v>8.486877560666201</v>
      </c>
    </row>
    <row r="160" spans="1:24" ht="13.5">
      <c r="A160" s="32" t="s">
        <v>63</v>
      </c>
      <c r="B160" s="32">
        <v>1018032</v>
      </c>
      <c r="C160" s="32"/>
      <c r="D160" s="32">
        <v>2</v>
      </c>
      <c r="E160" s="34" t="s">
        <v>206</v>
      </c>
      <c r="F160" s="31">
        <v>20675967.68</v>
      </c>
      <c r="G160" s="31">
        <v>19813337.68</v>
      </c>
      <c r="H160" s="31">
        <v>862630</v>
      </c>
      <c r="I160" s="31">
        <v>137200</v>
      </c>
      <c r="J160" s="31">
        <v>19630127.88</v>
      </c>
      <c r="K160" s="31">
        <v>17505771.56</v>
      </c>
      <c r="L160" s="31">
        <v>20686465.15</v>
      </c>
      <c r="M160" s="31">
        <v>19797013.54</v>
      </c>
      <c r="N160" s="31">
        <v>889451.61</v>
      </c>
      <c r="O160" s="31">
        <v>164021.61</v>
      </c>
      <c r="P160" s="31">
        <v>17946968.09</v>
      </c>
      <c r="Q160" s="31">
        <v>16291381.95</v>
      </c>
      <c r="R160" s="31">
        <v>0</v>
      </c>
      <c r="S160" s="31">
        <v>1733360.96</v>
      </c>
      <c r="T160" s="31">
        <f t="shared" si="13"/>
        <v>2307566.120000001</v>
      </c>
      <c r="U160" s="31">
        <f t="shared" si="14"/>
        <v>3505631.59</v>
      </c>
      <c r="V160" s="31">
        <f t="shared" si="15"/>
        <v>4040927.080000001</v>
      </c>
      <c r="W160" s="31">
        <f t="shared" si="16"/>
        <v>5238992.55</v>
      </c>
      <c r="X160" s="31">
        <f t="shared" si="17"/>
        <v>17.739392271182687</v>
      </c>
    </row>
    <row r="161" spans="1:24" ht="13.5">
      <c r="A161" s="32" t="s">
        <v>63</v>
      </c>
      <c r="B161" s="32">
        <v>1018042</v>
      </c>
      <c r="C161" s="32"/>
      <c r="D161" s="32">
        <v>2</v>
      </c>
      <c r="E161" s="34" t="s">
        <v>207</v>
      </c>
      <c r="F161" s="31">
        <v>14080923.88</v>
      </c>
      <c r="G161" s="31">
        <v>13999463.88</v>
      </c>
      <c r="H161" s="31">
        <v>81460</v>
      </c>
      <c r="I161" s="31">
        <v>0</v>
      </c>
      <c r="J161" s="31">
        <v>14519915.49</v>
      </c>
      <c r="K161" s="31">
        <v>13321808.49</v>
      </c>
      <c r="L161" s="31">
        <v>14098762.92</v>
      </c>
      <c r="M161" s="31">
        <v>14017302.92</v>
      </c>
      <c r="N161" s="31">
        <v>81460</v>
      </c>
      <c r="O161" s="31">
        <v>0</v>
      </c>
      <c r="P161" s="31">
        <v>13337129.27</v>
      </c>
      <c r="Q161" s="31">
        <v>12949551.52</v>
      </c>
      <c r="R161" s="31">
        <v>0</v>
      </c>
      <c r="S161" s="31">
        <v>73991.61</v>
      </c>
      <c r="T161" s="31">
        <f t="shared" si="13"/>
        <v>677655.3900000006</v>
      </c>
      <c r="U161" s="31">
        <f t="shared" si="14"/>
        <v>1067751.4000000004</v>
      </c>
      <c r="V161" s="31">
        <f t="shared" si="15"/>
        <v>751647.0000000006</v>
      </c>
      <c r="W161" s="31">
        <f t="shared" si="16"/>
        <v>1141743.0100000005</v>
      </c>
      <c r="X161" s="31">
        <f t="shared" si="17"/>
        <v>7.5733694229677875</v>
      </c>
    </row>
    <row r="162" spans="1:24" ht="13.5">
      <c r="A162" s="32" t="s">
        <v>63</v>
      </c>
      <c r="B162" s="32">
        <v>1018052</v>
      </c>
      <c r="C162" s="32"/>
      <c r="D162" s="32">
        <v>2</v>
      </c>
      <c r="E162" s="34" t="s">
        <v>208</v>
      </c>
      <c r="F162" s="31">
        <v>13975858.48</v>
      </c>
      <c r="G162" s="31">
        <v>13236987.76</v>
      </c>
      <c r="H162" s="31">
        <v>738870.72</v>
      </c>
      <c r="I162" s="31">
        <v>12726</v>
      </c>
      <c r="J162" s="31">
        <v>14707419.48</v>
      </c>
      <c r="K162" s="31">
        <v>12926571.09</v>
      </c>
      <c r="L162" s="31">
        <v>13968510.24</v>
      </c>
      <c r="M162" s="31">
        <v>13228114.73</v>
      </c>
      <c r="N162" s="31">
        <v>740395.51</v>
      </c>
      <c r="O162" s="31">
        <v>14251</v>
      </c>
      <c r="P162" s="31">
        <v>13398774.63</v>
      </c>
      <c r="Q162" s="31">
        <v>11767985.11</v>
      </c>
      <c r="R162" s="31">
        <v>0</v>
      </c>
      <c r="S162" s="31">
        <v>826167.41</v>
      </c>
      <c r="T162" s="31">
        <f t="shared" si="13"/>
        <v>310416.6699999999</v>
      </c>
      <c r="U162" s="31">
        <f t="shared" si="14"/>
        <v>1460129.620000001</v>
      </c>
      <c r="V162" s="31">
        <f t="shared" si="15"/>
        <v>1136584.08</v>
      </c>
      <c r="W162" s="31">
        <f t="shared" si="16"/>
        <v>2286297.030000001</v>
      </c>
      <c r="X162" s="31">
        <f t="shared" si="17"/>
        <v>10.555031242902258</v>
      </c>
    </row>
    <row r="163" spans="1:24" ht="13.5">
      <c r="A163" s="32" t="s">
        <v>63</v>
      </c>
      <c r="B163" s="32">
        <v>1018062</v>
      </c>
      <c r="C163" s="32"/>
      <c r="D163" s="32">
        <v>2</v>
      </c>
      <c r="E163" s="34" t="s">
        <v>209</v>
      </c>
      <c r="F163" s="31">
        <v>16709771.19</v>
      </c>
      <c r="G163" s="31">
        <v>16019153.19</v>
      </c>
      <c r="H163" s="31">
        <v>690618</v>
      </c>
      <c r="I163" s="31">
        <v>29500</v>
      </c>
      <c r="J163" s="31">
        <v>17475096.19</v>
      </c>
      <c r="K163" s="31">
        <v>15020059.19</v>
      </c>
      <c r="L163" s="31">
        <v>16813769.51</v>
      </c>
      <c r="M163" s="31">
        <v>16155732.22</v>
      </c>
      <c r="N163" s="31">
        <v>658037.29</v>
      </c>
      <c r="O163" s="31">
        <v>19550</v>
      </c>
      <c r="P163" s="31">
        <v>14489110.15</v>
      </c>
      <c r="Q163" s="31">
        <v>13236304.85</v>
      </c>
      <c r="R163" s="31">
        <v>0</v>
      </c>
      <c r="S163" s="31">
        <v>1765969.91</v>
      </c>
      <c r="T163" s="31">
        <f t="shared" si="13"/>
        <v>999094</v>
      </c>
      <c r="U163" s="31">
        <f t="shared" si="14"/>
        <v>2919427.370000001</v>
      </c>
      <c r="V163" s="31">
        <f t="shared" si="15"/>
        <v>2765063.91</v>
      </c>
      <c r="W163" s="31">
        <f t="shared" si="16"/>
        <v>4685397.280000001</v>
      </c>
      <c r="X163" s="31">
        <f t="shared" si="17"/>
        <v>17.47958640834253</v>
      </c>
    </row>
    <row r="164" spans="1:24" ht="13.5">
      <c r="A164" s="32" t="s">
        <v>63</v>
      </c>
      <c r="B164" s="32">
        <v>1018073</v>
      </c>
      <c r="C164" s="32"/>
      <c r="D164" s="32">
        <v>3</v>
      </c>
      <c r="E164" s="34" t="s">
        <v>210</v>
      </c>
      <c r="F164" s="31">
        <v>47690112.2</v>
      </c>
      <c r="G164" s="31">
        <v>44176880.02</v>
      </c>
      <c r="H164" s="31">
        <v>3513232.18</v>
      </c>
      <c r="I164" s="31">
        <v>850000</v>
      </c>
      <c r="J164" s="31">
        <v>50219009.8</v>
      </c>
      <c r="K164" s="31">
        <v>42491247.57</v>
      </c>
      <c r="L164" s="31">
        <v>46985320.37</v>
      </c>
      <c r="M164" s="31">
        <v>43789525.5</v>
      </c>
      <c r="N164" s="31">
        <v>3195794.87</v>
      </c>
      <c r="O164" s="31">
        <v>623889.33</v>
      </c>
      <c r="P164" s="31">
        <v>45999649.77</v>
      </c>
      <c r="Q164" s="31">
        <v>39748016.19</v>
      </c>
      <c r="R164" s="31">
        <v>0</v>
      </c>
      <c r="S164" s="31">
        <v>1152947.93</v>
      </c>
      <c r="T164" s="31">
        <f t="shared" si="13"/>
        <v>1685632.450000003</v>
      </c>
      <c r="U164" s="31">
        <f t="shared" si="14"/>
        <v>4041509.3100000024</v>
      </c>
      <c r="V164" s="31">
        <f t="shared" si="15"/>
        <v>2838580.3800000027</v>
      </c>
      <c r="W164" s="31">
        <f t="shared" si="16"/>
        <v>5194457.240000002</v>
      </c>
      <c r="X164" s="31">
        <f t="shared" si="17"/>
        <v>9.929481385379347</v>
      </c>
    </row>
    <row r="165" spans="1:24" ht="13.5">
      <c r="A165" s="32" t="s">
        <v>63</v>
      </c>
      <c r="B165" s="32">
        <v>1019011</v>
      </c>
      <c r="C165" s="32"/>
      <c r="D165" s="32">
        <v>1</v>
      </c>
      <c r="E165" s="34" t="s">
        <v>211</v>
      </c>
      <c r="F165" s="31">
        <v>115725347.37</v>
      </c>
      <c r="G165" s="31">
        <v>110574580.37</v>
      </c>
      <c r="H165" s="31">
        <v>5150767</v>
      </c>
      <c r="I165" s="31">
        <v>1503000</v>
      </c>
      <c r="J165" s="31">
        <v>115477156.37</v>
      </c>
      <c r="K165" s="31">
        <v>105339611.37</v>
      </c>
      <c r="L165" s="31">
        <v>116316913.9</v>
      </c>
      <c r="M165" s="31">
        <v>111719317.53</v>
      </c>
      <c r="N165" s="31">
        <v>4597596.37</v>
      </c>
      <c r="O165" s="31">
        <v>1391290.45</v>
      </c>
      <c r="P165" s="31">
        <v>108799065.82</v>
      </c>
      <c r="Q165" s="31">
        <v>100078289.58</v>
      </c>
      <c r="R165" s="31">
        <v>0</v>
      </c>
      <c r="S165" s="31">
        <v>7242338.49</v>
      </c>
      <c r="T165" s="31">
        <f t="shared" si="13"/>
        <v>5234969</v>
      </c>
      <c r="U165" s="31">
        <f t="shared" si="14"/>
        <v>11641027.950000003</v>
      </c>
      <c r="V165" s="31">
        <f t="shared" si="15"/>
        <v>12477307.49</v>
      </c>
      <c r="W165" s="31">
        <f t="shared" si="16"/>
        <v>18883366.440000005</v>
      </c>
      <c r="X165" s="31">
        <f t="shared" si="17"/>
        <v>11.204147327364748</v>
      </c>
    </row>
    <row r="166" spans="1:24" ht="13.5">
      <c r="A166" s="32" t="s">
        <v>63</v>
      </c>
      <c r="B166" s="32">
        <v>1019023</v>
      </c>
      <c r="C166" s="32"/>
      <c r="D166" s="32">
        <v>3</v>
      </c>
      <c r="E166" s="34" t="s">
        <v>212</v>
      </c>
      <c r="F166" s="31">
        <v>23282718.17</v>
      </c>
      <c r="G166" s="31">
        <v>20599493.05</v>
      </c>
      <c r="H166" s="31">
        <v>2683225.12</v>
      </c>
      <c r="I166" s="31">
        <v>0</v>
      </c>
      <c r="J166" s="31">
        <v>23292747.01</v>
      </c>
      <c r="K166" s="31">
        <v>20344492.58</v>
      </c>
      <c r="L166" s="31">
        <v>23061495.24</v>
      </c>
      <c r="M166" s="31">
        <v>20423169.99</v>
      </c>
      <c r="N166" s="31">
        <v>2638325.25</v>
      </c>
      <c r="O166" s="31">
        <v>0</v>
      </c>
      <c r="P166" s="31">
        <v>22208296.53</v>
      </c>
      <c r="Q166" s="31">
        <v>19350487</v>
      </c>
      <c r="R166" s="31">
        <v>0</v>
      </c>
      <c r="S166" s="31">
        <v>888018.66</v>
      </c>
      <c r="T166" s="31">
        <f t="shared" si="13"/>
        <v>255000.47000000253</v>
      </c>
      <c r="U166" s="31">
        <f t="shared" si="14"/>
        <v>1072682.9899999984</v>
      </c>
      <c r="V166" s="31">
        <f t="shared" si="15"/>
        <v>1143019.1300000027</v>
      </c>
      <c r="W166" s="31">
        <f t="shared" si="16"/>
        <v>1960701.6499999985</v>
      </c>
      <c r="X166" s="31">
        <f t="shared" si="17"/>
        <v>4.651402603502644</v>
      </c>
    </row>
    <row r="167" spans="1:24" ht="13.5">
      <c r="A167" s="32" t="s">
        <v>63</v>
      </c>
      <c r="B167" s="32">
        <v>1019032</v>
      </c>
      <c r="C167" s="32"/>
      <c r="D167" s="32">
        <v>2</v>
      </c>
      <c r="E167" s="34" t="s">
        <v>213</v>
      </c>
      <c r="F167" s="31">
        <v>14279652.59</v>
      </c>
      <c r="G167" s="31">
        <v>12102244.59</v>
      </c>
      <c r="H167" s="31">
        <v>2177408</v>
      </c>
      <c r="I167" s="31">
        <v>150000</v>
      </c>
      <c r="J167" s="31">
        <v>15512652.59</v>
      </c>
      <c r="K167" s="31">
        <v>12853233.17</v>
      </c>
      <c r="L167" s="31">
        <v>14028794.8</v>
      </c>
      <c r="M167" s="31">
        <v>11964607.88</v>
      </c>
      <c r="N167" s="31">
        <v>2064186.92</v>
      </c>
      <c r="O167" s="31">
        <v>36779.12</v>
      </c>
      <c r="P167" s="31">
        <v>14548040.53</v>
      </c>
      <c r="Q167" s="31">
        <v>12294114.08</v>
      </c>
      <c r="R167" s="31">
        <v>0</v>
      </c>
      <c r="S167" s="31">
        <v>1103449.14</v>
      </c>
      <c r="T167" s="31">
        <f t="shared" si="13"/>
        <v>-750988.5800000001</v>
      </c>
      <c r="U167" s="31">
        <f t="shared" si="14"/>
        <v>-329506.19999999925</v>
      </c>
      <c r="V167" s="31">
        <f t="shared" si="15"/>
        <v>352460.5599999998</v>
      </c>
      <c r="W167" s="31">
        <f t="shared" si="16"/>
        <v>773942.9400000006</v>
      </c>
      <c r="X167" s="31">
        <f t="shared" si="17"/>
        <v>-2.086616022069123</v>
      </c>
    </row>
    <row r="168" spans="1:24" ht="13.5">
      <c r="A168" s="32" t="s">
        <v>63</v>
      </c>
      <c r="B168" s="32">
        <v>1019042</v>
      </c>
      <c r="C168" s="32"/>
      <c r="D168" s="32">
        <v>2</v>
      </c>
      <c r="E168" s="34" t="s">
        <v>211</v>
      </c>
      <c r="F168" s="31">
        <v>34641353.48</v>
      </c>
      <c r="G168" s="31">
        <v>33946022.48</v>
      </c>
      <c r="H168" s="31">
        <v>695331</v>
      </c>
      <c r="I168" s="31">
        <v>100000</v>
      </c>
      <c r="J168" s="31">
        <v>34804515.48</v>
      </c>
      <c r="K168" s="31">
        <v>31400906.23</v>
      </c>
      <c r="L168" s="31">
        <v>35329585.3</v>
      </c>
      <c r="M168" s="31">
        <v>34691947.66</v>
      </c>
      <c r="N168" s="31">
        <v>637637.64</v>
      </c>
      <c r="O168" s="31">
        <v>42393</v>
      </c>
      <c r="P168" s="31">
        <v>32124166.4</v>
      </c>
      <c r="Q168" s="31">
        <v>29106019.54</v>
      </c>
      <c r="R168" s="31">
        <v>0</v>
      </c>
      <c r="S168" s="31">
        <v>3780573.08</v>
      </c>
      <c r="T168" s="31">
        <f t="shared" si="13"/>
        <v>2545116.2499999963</v>
      </c>
      <c r="U168" s="31">
        <f t="shared" si="14"/>
        <v>5585928.119999997</v>
      </c>
      <c r="V168" s="31">
        <f t="shared" si="15"/>
        <v>6325689.329999996</v>
      </c>
      <c r="W168" s="31">
        <f t="shared" si="16"/>
        <v>9366501.199999997</v>
      </c>
      <c r="X168" s="31">
        <f t="shared" si="17"/>
        <v>15.930900609807038</v>
      </c>
    </row>
    <row r="169" spans="1:24" ht="13.5">
      <c r="A169" s="32" t="s">
        <v>63</v>
      </c>
      <c r="B169" s="32">
        <v>1020011</v>
      </c>
      <c r="C169" s="32"/>
      <c r="D169" s="32">
        <v>1</v>
      </c>
      <c r="E169" s="34" t="s">
        <v>214</v>
      </c>
      <c r="F169" s="31">
        <v>36638439.73</v>
      </c>
      <c r="G169" s="31">
        <v>35973629.73</v>
      </c>
      <c r="H169" s="31">
        <v>664810</v>
      </c>
      <c r="I169" s="31">
        <v>247910</v>
      </c>
      <c r="J169" s="31">
        <v>38121763.44</v>
      </c>
      <c r="K169" s="31">
        <v>35933740.05</v>
      </c>
      <c r="L169" s="31">
        <v>37601485.78</v>
      </c>
      <c r="M169" s="31">
        <v>36945162.3</v>
      </c>
      <c r="N169" s="31">
        <v>656323.48</v>
      </c>
      <c r="O169" s="31">
        <v>235352.82</v>
      </c>
      <c r="P169" s="31">
        <v>37083041.85</v>
      </c>
      <c r="Q169" s="31">
        <v>34897487.79</v>
      </c>
      <c r="R169" s="31">
        <v>0</v>
      </c>
      <c r="S169" s="31">
        <v>2862694.59</v>
      </c>
      <c r="T169" s="31">
        <f t="shared" si="13"/>
        <v>39889.6799999997</v>
      </c>
      <c r="U169" s="31">
        <f t="shared" si="14"/>
        <v>2047674.509999998</v>
      </c>
      <c r="V169" s="31">
        <f t="shared" si="15"/>
        <v>2902584.2699999996</v>
      </c>
      <c r="W169" s="31">
        <f t="shared" si="16"/>
        <v>4910369.099999998</v>
      </c>
      <c r="X169" s="31">
        <f t="shared" si="17"/>
        <v>6.071641273319913</v>
      </c>
    </row>
    <row r="170" spans="1:24" ht="13.5">
      <c r="A170" s="32" t="s">
        <v>63</v>
      </c>
      <c r="B170" s="32">
        <v>1020021</v>
      </c>
      <c r="C170" s="32"/>
      <c r="D170" s="32">
        <v>1</v>
      </c>
      <c r="E170" s="34" t="s">
        <v>215</v>
      </c>
      <c r="F170" s="31">
        <v>59239199.81</v>
      </c>
      <c r="G170" s="31">
        <v>56205459.98</v>
      </c>
      <c r="H170" s="31">
        <v>3033739.83</v>
      </c>
      <c r="I170" s="31">
        <v>800000</v>
      </c>
      <c r="J170" s="31">
        <v>57884400.81</v>
      </c>
      <c r="K170" s="31">
        <v>52749973.58</v>
      </c>
      <c r="L170" s="31">
        <v>59028404.15</v>
      </c>
      <c r="M170" s="31">
        <v>56059009.14</v>
      </c>
      <c r="N170" s="31">
        <v>2969395.01</v>
      </c>
      <c r="O170" s="31">
        <v>825121.89</v>
      </c>
      <c r="P170" s="31">
        <v>57111297.81</v>
      </c>
      <c r="Q170" s="31">
        <v>52167466.44</v>
      </c>
      <c r="R170" s="31">
        <v>0</v>
      </c>
      <c r="S170" s="31">
        <v>2823737.17</v>
      </c>
      <c r="T170" s="31">
        <f t="shared" si="13"/>
        <v>3455486.3999999985</v>
      </c>
      <c r="U170" s="31">
        <f t="shared" si="14"/>
        <v>3891542.700000003</v>
      </c>
      <c r="V170" s="31">
        <f t="shared" si="15"/>
        <v>6279223.569999998</v>
      </c>
      <c r="W170" s="31">
        <f t="shared" si="16"/>
        <v>6715279.870000003</v>
      </c>
      <c r="X170" s="31">
        <f t="shared" si="17"/>
        <v>7.99049992612752</v>
      </c>
    </row>
    <row r="171" spans="1:24" ht="13.5">
      <c r="A171" s="32" t="s">
        <v>63</v>
      </c>
      <c r="B171" s="32">
        <v>1020031</v>
      </c>
      <c r="C171" s="32"/>
      <c r="D171" s="32">
        <v>1</v>
      </c>
      <c r="E171" s="34" t="s">
        <v>216</v>
      </c>
      <c r="F171" s="31">
        <v>157698735.4</v>
      </c>
      <c r="G171" s="31">
        <v>152864979.33</v>
      </c>
      <c r="H171" s="31">
        <v>4833756.07</v>
      </c>
      <c r="I171" s="31">
        <v>4397971</v>
      </c>
      <c r="J171" s="31">
        <v>158289019.7</v>
      </c>
      <c r="K171" s="31">
        <v>151616871.2</v>
      </c>
      <c r="L171" s="31">
        <v>159330914.64</v>
      </c>
      <c r="M171" s="31">
        <v>154849596.12</v>
      </c>
      <c r="N171" s="31">
        <v>4481318.52</v>
      </c>
      <c r="O171" s="31">
        <v>4061257.38</v>
      </c>
      <c r="P171" s="31">
        <v>153492624.31</v>
      </c>
      <c r="Q171" s="31">
        <v>147119637.1</v>
      </c>
      <c r="R171" s="31">
        <v>0</v>
      </c>
      <c r="S171" s="31">
        <v>9176937.02</v>
      </c>
      <c r="T171" s="31">
        <f t="shared" si="13"/>
        <v>1248108.130000025</v>
      </c>
      <c r="U171" s="31">
        <f t="shared" si="14"/>
        <v>7729959.020000011</v>
      </c>
      <c r="V171" s="31">
        <f t="shared" si="15"/>
        <v>10425045.150000025</v>
      </c>
      <c r="W171" s="31">
        <f t="shared" si="16"/>
        <v>16906896.04000001</v>
      </c>
      <c r="X171" s="31">
        <f t="shared" si="17"/>
        <v>7.400457360482523</v>
      </c>
    </row>
    <row r="172" spans="1:24" ht="13.5">
      <c r="A172" s="32" t="s">
        <v>63</v>
      </c>
      <c r="B172" s="32">
        <v>1020043</v>
      </c>
      <c r="C172" s="32"/>
      <c r="D172" s="32">
        <v>3</v>
      </c>
      <c r="E172" s="34" t="s">
        <v>217</v>
      </c>
      <c r="F172" s="31">
        <v>101407787.74</v>
      </c>
      <c r="G172" s="31">
        <v>84106925.74</v>
      </c>
      <c r="H172" s="31">
        <v>17300862</v>
      </c>
      <c r="I172" s="31">
        <v>4000000</v>
      </c>
      <c r="J172" s="31">
        <v>101813378.4</v>
      </c>
      <c r="K172" s="31">
        <v>79958780.42</v>
      </c>
      <c r="L172" s="31">
        <v>97947907.48</v>
      </c>
      <c r="M172" s="31">
        <v>84491774.19</v>
      </c>
      <c r="N172" s="31">
        <v>13456133.29</v>
      </c>
      <c r="O172" s="31">
        <v>3897220.3</v>
      </c>
      <c r="P172" s="31">
        <v>98931045.11</v>
      </c>
      <c r="Q172" s="31">
        <v>77692809.93</v>
      </c>
      <c r="R172" s="31">
        <v>0</v>
      </c>
      <c r="S172" s="31">
        <v>4155590.66</v>
      </c>
      <c r="T172" s="31">
        <f t="shared" si="13"/>
        <v>4148145.319999993</v>
      </c>
      <c r="U172" s="31">
        <f t="shared" si="14"/>
        <v>6798964.25999999</v>
      </c>
      <c r="V172" s="31">
        <f t="shared" si="15"/>
        <v>8303735.979999993</v>
      </c>
      <c r="W172" s="31">
        <f t="shared" si="16"/>
        <v>10954554.91999999</v>
      </c>
      <c r="X172" s="31">
        <f t="shared" si="17"/>
        <v>10.920278784091476</v>
      </c>
    </row>
    <row r="173" spans="1:24" ht="13.5">
      <c r="A173" s="32" t="s">
        <v>63</v>
      </c>
      <c r="B173" s="32">
        <v>1020052</v>
      </c>
      <c r="C173" s="32"/>
      <c r="D173" s="32">
        <v>2</v>
      </c>
      <c r="E173" s="34" t="s">
        <v>214</v>
      </c>
      <c r="F173" s="31">
        <v>16396139.01</v>
      </c>
      <c r="G173" s="31">
        <v>12826460.97</v>
      </c>
      <c r="H173" s="31">
        <v>3569678.04</v>
      </c>
      <c r="I173" s="31">
        <v>50000</v>
      </c>
      <c r="J173" s="31">
        <v>16196139.01</v>
      </c>
      <c r="K173" s="31">
        <v>11957306.19</v>
      </c>
      <c r="L173" s="31">
        <v>16780001.42</v>
      </c>
      <c r="M173" s="31">
        <v>13230724.13</v>
      </c>
      <c r="N173" s="31">
        <v>3549277.29</v>
      </c>
      <c r="O173" s="31">
        <v>45700</v>
      </c>
      <c r="P173" s="31">
        <v>15906122.55</v>
      </c>
      <c r="Q173" s="31">
        <v>11700868.74</v>
      </c>
      <c r="R173" s="31">
        <v>0</v>
      </c>
      <c r="S173" s="31">
        <v>371257.54</v>
      </c>
      <c r="T173" s="31">
        <f t="shared" si="13"/>
        <v>869154.7800000012</v>
      </c>
      <c r="U173" s="31">
        <f t="shared" si="14"/>
        <v>1529855.3900000006</v>
      </c>
      <c r="V173" s="31">
        <f t="shared" si="15"/>
        <v>1240412.3200000012</v>
      </c>
      <c r="W173" s="31">
        <f t="shared" si="16"/>
        <v>1901112.9300000006</v>
      </c>
      <c r="X173" s="31">
        <f t="shared" si="17"/>
        <v>9.389483055240412</v>
      </c>
    </row>
    <row r="174" spans="1:24" ht="13.5">
      <c r="A174" s="32" t="s">
        <v>63</v>
      </c>
      <c r="B174" s="32">
        <v>1020062</v>
      </c>
      <c r="C174" s="32"/>
      <c r="D174" s="32">
        <v>2</v>
      </c>
      <c r="E174" s="34" t="s">
        <v>215</v>
      </c>
      <c r="F174" s="31">
        <v>22979340.79</v>
      </c>
      <c r="G174" s="31">
        <v>22015047.09</v>
      </c>
      <c r="H174" s="31">
        <v>964293.7</v>
      </c>
      <c r="I174" s="31">
        <v>170000</v>
      </c>
      <c r="J174" s="31">
        <v>23479340.79</v>
      </c>
      <c r="K174" s="31">
        <v>21500455.86</v>
      </c>
      <c r="L174" s="31">
        <v>22577454.64</v>
      </c>
      <c r="M174" s="31">
        <v>21630968.34</v>
      </c>
      <c r="N174" s="31">
        <v>946486.3</v>
      </c>
      <c r="O174" s="31">
        <v>168404</v>
      </c>
      <c r="P174" s="31">
        <v>21872319.86</v>
      </c>
      <c r="Q174" s="31">
        <v>20314468.39</v>
      </c>
      <c r="R174" s="31">
        <v>0</v>
      </c>
      <c r="S174" s="31">
        <v>1320022.64</v>
      </c>
      <c r="T174" s="31">
        <f t="shared" si="13"/>
        <v>514591.23000000045</v>
      </c>
      <c r="U174" s="31">
        <f t="shared" si="14"/>
        <v>1316499.9499999993</v>
      </c>
      <c r="V174" s="31">
        <f t="shared" si="15"/>
        <v>1834613.8700000003</v>
      </c>
      <c r="W174" s="31">
        <f t="shared" si="16"/>
        <v>2636522.589999999</v>
      </c>
      <c r="X174" s="31">
        <f t="shared" si="17"/>
        <v>6.576932491624747</v>
      </c>
    </row>
    <row r="175" spans="1:24" ht="13.5">
      <c r="A175" s="32" t="s">
        <v>63</v>
      </c>
      <c r="B175" s="32">
        <v>1020072</v>
      </c>
      <c r="C175" s="32"/>
      <c r="D175" s="32">
        <v>2</v>
      </c>
      <c r="E175" s="34" t="s">
        <v>218</v>
      </c>
      <c r="F175" s="31">
        <v>19092896.14</v>
      </c>
      <c r="G175" s="31">
        <v>17471030.52</v>
      </c>
      <c r="H175" s="31">
        <v>1621865.62</v>
      </c>
      <c r="I175" s="31">
        <v>139937</v>
      </c>
      <c r="J175" s="31">
        <v>19462788.43</v>
      </c>
      <c r="K175" s="31">
        <v>16524381.11</v>
      </c>
      <c r="L175" s="31">
        <v>18783744.92</v>
      </c>
      <c r="M175" s="31">
        <v>17231146.34</v>
      </c>
      <c r="N175" s="31">
        <v>1552598.58</v>
      </c>
      <c r="O175" s="31">
        <v>139932.27</v>
      </c>
      <c r="P175" s="31">
        <v>18905739.6</v>
      </c>
      <c r="Q175" s="31">
        <v>16045165.71</v>
      </c>
      <c r="R175" s="31">
        <v>0</v>
      </c>
      <c r="S175" s="31">
        <v>426527.85</v>
      </c>
      <c r="T175" s="31">
        <f t="shared" si="13"/>
        <v>946649.4100000001</v>
      </c>
      <c r="U175" s="31">
        <f t="shared" si="14"/>
        <v>1185980.629999999</v>
      </c>
      <c r="V175" s="31">
        <f t="shared" si="15"/>
        <v>1373177.2600000002</v>
      </c>
      <c r="W175" s="31">
        <f t="shared" si="16"/>
        <v>1612508.479999999</v>
      </c>
      <c r="X175" s="31">
        <f t="shared" si="17"/>
        <v>7.0588314824709535</v>
      </c>
    </row>
    <row r="176" spans="1:24" ht="13.5">
      <c r="A176" s="32" t="s">
        <v>63</v>
      </c>
      <c r="B176" s="32">
        <v>1020083</v>
      </c>
      <c r="C176" s="32"/>
      <c r="D176" s="32">
        <v>3</v>
      </c>
      <c r="E176" s="34" t="s">
        <v>219</v>
      </c>
      <c r="F176" s="31">
        <v>68037060.61</v>
      </c>
      <c r="G176" s="31">
        <v>58330169.96</v>
      </c>
      <c r="H176" s="31">
        <v>9706890.65</v>
      </c>
      <c r="I176" s="31">
        <v>1183000</v>
      </c>
      <c r="J176" s="31">
        <v>75589152.87</v>
      </c>
      <c r="K176" s="31">
        <v>49846621.33</v>
      </c>
      <c r="L176" s="31">
        <v>68204890.15</v>
      </c>
      <c r="M176" s="31">
        <v>58524492.94</v>
      </c>
      <c r="N176" s="31">
        <v>9680397.21</v>
      </c>
      <c r="O176" s="31">
        <v>1190900</v>
      </c>
      <c r="P176" s="31">
        <v>69125597.38</v>
      </c>
      <c r="Q176" s="31">
        <v>46769542.05</v>
      </c>
      <c r="R176" s="31">
        <v>0</v>
      </c>
      <c r="S176" s="31">
        <v>6484233.42</v>
      </c>
      <c r="T176" s="31">
        <f t="shared" si="13"/>
        <v>8483548.630000003</v>
      </c>
      <c r="U176" s="31">
        <f t="shared" si="14"/>
        <v>11754950.89</v>
      </c>
      <c r="V176" s="31">
        <f t="shared" si="15"/>
        <v>14967782.050000003</v>
      </c>
      <c r="W176" s="31">
        <f t="shared" si="16"/>
        <v>18239184.310000002</v>
      </c>
      <c r="X176" s="31">
        <f t="shared" si="17"/>
        <v>18.980825072115447</v>
      </c>
    </row>
    <row r="177" spans="1:24" ht="13.5">
      <c r="A177" s="32" t="s">
        <v>63</v>
      </c>
      <c r="B177" s="32">
        <v>1020092</v>
      </c>
      <c r="C177" s="32"/>
      <c r="D177" s="32">
        <v>2</v>
      </c>
      <c r="E177" s="34" t="s">
        <v>216</v>
      </c>
      <c r="F177" s="31">
        <v>42970864.29</v>
      </c>
      <c r="G177" s="31">
        <v>38880827.29</v>
      </c>
      <c r="H177" s="31">
        <v>4090037</v>
      </c>
      <c r="I177" s="31">
        <v>150000</v>
      </c>
      <c r="J177" s="31">
        <v>43586379.29</v>
      </c>
      <c r="K177" s="31">
        <v>35195943.29</v>
      </c>
      <c r="L177" s="31">
        <v>43252675.87</v>
      </c>
      <c r="M177" s="31">
        <v>38694661.63</v>
      </c>
      <c r="N177" s="31">
        <v>4558014.24</v>
      </c>
      <c r="O177" s="31">
        <v>156984.39</v>
      </c>
      <c r="P177" s="31">
        <v>41620754.29</v>
      </c>
      <c r="Q177" s="31">
        <v>33994896.06</v>
      </c>
      <c r="R177" s="31">
        <v>0</v>
      </c>
      <c r="S177" s="31">
        <v>1002632.99</v>
      </c>
      <c r="T177" s="31">
        <f t="shared" si="13"/>
        <v>3684884</v>
      </c>
      <c r="U177" s="31">
        <f t="shared" si="14"/>
        <v>4699765.57</v>
      </c>
      <c r="V177" s="31">
        <f t="shared" si="15"/>
        <v>4687516.99</v>
      </c>
      <c r="W177" s="31">
        <f t="shared" si="16"/>
        <v>5702398.5600000005</v>
      </c>
      <c r="X177" s="31">
        <f t="shared" si="17"/>
        <v>11.228784953322707</v>
      </c>
    </row>
    <row r="178" spans="1:24" ht="13.5">
      <c r="A178" s="32" t="s">
        <v>63</v>
      </c>
      <c r="B178" s="32">
        <v>1021011</v>
      </c>
      <c r="C178" s="32"/>
      <c r="D178" s="32">
        <v>1</v>
      </c>
      <c r="E178" s="34" t="s">
        <v>220</v>
      </c>
      <c r="F178" s="31">
        <v>37589900.78</v>
      </c>
      <c r="G178" s="31">
        <v>34607857.34</v>
      </c>
      <c r="H178" s="31">
        <v>2982043.44</v>
      </c>
      <c r="I178" s="31">
        <v>31000</v>
      </c>
      <c r="J178" s="31">
        <v>43520299.16</v>
      </c>
      <c r="K178" s="31">
        <v>33037456.16</v>
      </c>
      <c r="L178" s="31">
        <v>37229518.09</v>
      </c>
      <c r="M178" s="31">
        <v>34353903.41</v>
      </c>
      <c r="N178" s="31">
        <v>2875614.68</v>
      </c>
      <c r="O178" s="31">
        <v>32599.6</v>
      </c>
      <c r="P178" s="31">
        <v>39803316.09</v>
      </c>
      <c r="Q178" s="31">
        <v>31703820.82</v>
      </c>
      <c r="R178" s="31">
        <v>0</v>
      </c>
      <c r="S178" s="31">
        <v>4393398.38</v>
      </c>
      <c r="T178" s="31">
        <f t="shared" si="13"/>
        <v>1570401.1800000034</v>
      </c>
      <c r="U178" s="31">
        <f t="shared" si="14"/>
        <v>2650082.589999996</v>
      </c>
      <c r="V178" s="31">
        <f t="shared" si="15"/>
        <v>5963799.560000003</v>
      </c>
      <c r="W178" s="31">
        <f t="shared" si="16"/>
        <v>7043480.969999996</v>
      </c>
      <c r="X178" s="31">
        <f t="shared" si="17"/>
        <v>7.2057934876158845</v>
      </c>
    </row>
    <row r="179" spans="1:24" ht="13.5">
      <c r="A179" s="32" t="s">
        <v>63</v>
      </c>
      <c r="B179" s="32">
        <v>1021022</v>
      </c>
      <c r="C179" s="32"/>
      <c r="D179" s="32">
        <v>2</v>
      </c>
      <c r="E179" s="34" t="s">
        <v>220</v>
      </c>
      <c r="F179" s="31">
        <v>18391164.7</v>
      </c>
      <c r="G179" s="31">
        <v>14757521.05</v>
      </c>
      <c r="H179" s="31">
        <v>3633643.65</v>
      </c>
      <c r="I179" s="31">
        <v>0</v>
      </c>
      <c r="J179" s="31">
        <v>20454872.51</v>
      </c>
      <c r="K179" s="31">
        <v>14029533.28</v>
      </c>
      <c r="L179" s="31">
        <v>21461937.91</v>
      </c>
      <c r="M179" s="31">
        <v>15213098.3</v>
      </c>
      <c r="N179" s="31">
        <v>6248839.61</v>
      </c>
      <c r="O179" s="31">
        <v>2660000</v>
      </c>
      <c r="P179" s="31">
        <v>18950230.83</v>
      </c>
      <c r="Q179" s="31">
        <v>13053138.34</v>
      </c>
      <c r="R179" s="31">
        <v>895703.81</v>
      </c>
      <c r="S179" s="31">
        <v>1545972</v>
      </c>
      <c r="T179" s="31">
        <f t="shared" si="13"/>
        <v>727987.7700000014</v>
      </c>
      <c r="U179" s="31">
        <f t="shared" si="14"/>
        <v>2159959.960000001</v>
      </c>
      <c r="V179" s="31">
        <f t="shared" si="15"/>
        <v>3169663.5800000015</v>
      </c>
      <c r="W179" s="31">
        <f t="shared" si="16"/>
        <v>4601635.770000001</v>
      </c>
      <c r="X179" s="31">
        <f t="shared" si="17"/>
        <v>22.45817679751176</v>
      </c>
    </row>
    <row r="180" spans="1:24" ht="13.5">
      <c r="A180" s="32" t="s">
        <v>63</v>
      </c>
      <c r="B180" s="32">
        <v>1021032</v>
      </c>
      <c r="C180" s="32"/>
      <c r="D180" s="32">
        <v>2</v>
      </c>
      <c r="E180" s="34" t="s">
        <v>221</v>
      </c>
      <c r="F180" s="31">
        <v>15373624.43</v>
      </c>
      <c r="G180" s="31">
        <v>14183771.99</v>
      </c>
      <c r="H180" s="31">
        <v>1189852.44</v>
      </c>
      <c r="I180" s="31">
        <v>137062.46</v>
      </c>
      <c r="J180" s="31">
        <v>15492815.46</v>
      </c>
      <c r="K180" s="31">
        <v>13091696.69</v>
      </c>
      <c r="L180" s="31">
        <v>15285193.12</v>
      </c>
      <c r="M180" s="31">
        <v>14093542.55</v>
      </c>
      <c r="N180" s="31">
        <v>1191650.57</v>
      </c>
      <c r="O180" s="31">
        <v>141125.7</v>
      </c>
      <c r="P180" s="31">
        <v>15075066.61</v>
      </c>
      <c r="Q180" s="31">
        <v>12933060.73</v>
      </c>
      <c r="R180" s="31">
        <v>0</v>
      </c>
      <c r="S180" s="31">
        <v>38791.03</v>
      </c>
      <c r="T180" s="31">
        <f t="shared" si="13"/>
        <v>1092075.3000000007</v>
      </c>
      <c r="U180" s="31">
        <f t="shared" si="14"/>
        <v>1160481.8200000003</v>
      </c>
      <c r="V180" s="31">
        <f t="shared" si="15"/>
        <v>1130866.3300000008</v>
      </c>
      <c r="W180" s="31">
        <f t="shared" si="16"/>
        <v>1199272.8500000003</v>
      </c>
      <c r="X180" s="31">
        <f t="shared" si="17"/>
        <v>8.515479718060636</v>
      </c>
    </row>
    <row r="181" spans="1:24" ht="13.5">
      <c r="A181" s="32" t="s">
        <v>63</v>
      </c>
      <c r="B181" s="32">
        <v>1021042</v>
      </c>
      <c r="C181" s="32"/>
      <c r="D181" s="32">
        <v>2</v>
      </c>
      <c r="E181" s="34" t="s">
        <v>222</v>
      </c>
      <c r="F181" s="31">
        <v>14538573.96</v>
      </c>
      <c r="G181" s="31">
        <v>12656570.96</v>
      </c>
      <c r="H181" s="31">
        <v>1882003</v>
      </c>
      <c r="I181" s="31">
        <v>0</v>
      </c>
      <c r="J181" s="31">
        <v>16430555.59</v>
      </c>
      <c r="K181" s="31">
        <v>11799358.4</v>
      </c>
      <c r="L181" s="31">
        <v>13868307.52</v>
      </c>
      <c r="M181" s="31">
        <v>11986304.52</v>
      </c>
      <c r="N181" s="31">
        <v>1882003</v>
      </c>
      <c r="O181" s="31">
        <v>0</v>
      </c>
      <c r="P181" s="31">
        <v>15537643.37</v>
      </c>
      <c r="Q181" s="31">
        <v>11128570.27</v>
      </c>
      <c r="R181" s="31">
        <v>0</v>
      </c>
      <c r="S181" s="31">
        <v>628135.01</v>
      </c>
      <c r="T181" s="31">
        <f t="shared" si="13"/>
        <v>857212.5600000005</v>
      </c>
      <c r="U181" s="31">
        <f t="shared" si="14"/>
        <v>857734.25</v>
      </c>
      <c r="V181" s="31">
        <f t="shared" si="15"/>
        <v>1485347.5700000005</v>
      </c>
      <c r="W181" s="31">
        <f t="shared" si="16"/>
        <v>1485869.26</v>
      </c>
      <c r="X181" s="31">
        <f t="shared" si="17"/>
        <v>6.184851675397518</v>
      </c>
    </row>
    <row r="182" spans="1:24" ht="13.5">
      <c r="A182" s="32" t="s">
        <v>63</v>
      </c>
      <c r="B182" s="32">
        <v>1021052</v>
      </c>
      <c r="C182" s="32"/>
      <c r="D182" s="32">
        <v>2</v>
      </c>
      <c r="E182" s="34" t="s">
        <v>223</v>
      </c>
      <c r="F182" s="31">
        <v>12932464.46</v>
      </c>
      <c r="G182" s="31">
        <v>12879904.46</v>
      </c>
      <c r="H182" s="31">
        <v>52560</v>
      </c>
      <c r="I182" s="31">
        <v>0</v>
      </c>
      <c r="J182" s="31">
        <v>12354454.03</v>
      </c>
      <c r="K182" s="31">
        <v>11487917.92</v>
      </c>
      <c r="L182" s="31">
        <v>13008344.19</v>
      </c>
      <c r="M182" s="31">
        <v>12955784.19</v>
      </c>
      <c r="N182" s="31">
        <v>52560</v>
      </c>
      <c r="O182" s="31">
        <v>0</v>
      </c>
      <c r="P182" s="31">
        <v>11514940.8</v>
      </c>
      <c r="Q182" s="31">
        <v>10831308.77</v>
      </c>
      <c r="R182" s="31">
        <v>0</v>
      </c>
      <c r="S182" s="31">
        <v>245373.77</v>
      </c>
      <c r="T182" s="31">
        <f t="shared" si="13"/>
        <v>1391986.540000001</v>
      </c>
      <c r="U182" s="31">
        <f t="shared" si="14"/>
        <v>2124475.42</v>
      </c>
      <c r="V182" s="31">
        <f t="shared" si="15"/>
        <v>1637360.310000001</v>
      </c>
      <c r="W182" s="31">
        <f t="shared" si="16"/>
        <v>2369849.19</v>
      </c>
      <c r="X182" s="31">
        <f t="shared" si="17"/>
        <v>16.33163597895237</v>
      </c>
    </row>
    <row r="183" spans="1:24" ht="13.5">
      <c r="A183" s="32" t="s">
        <v>224</v>
      </c>
      <c r="B183" s="32">
        <v>1061000</v>
      </c>
      <c r="C183" s="32"/>
      <c r="D183" s="32">
        <v>0</v>
      </c>
      <c r="E183" s="34" t="s">
        <v>225</v>
      </c>
      <c r="F183" s="31">
        <v>3851992863.55</v>
      </c>
      <c r="G183" s="31">
        <v>3157244695.55</v>
      </c>
      <c r="H183" s="31">
        <v>694748168</v>
      </c>
      <c r="I183" s="31">
        <v>139723784</v>
      </c>
      <c r="J183" s="31">
        <v>4255435576.55</v>
      </c>
      <c r="K183" s="31">
        <v>2946939881.55</v>
      </c>
      <c r="L183" s="31">
        <v>3841403448.09</v>
      </c>
      <c r="M183" s="31">
        <v>3172831537.13</v>
      </c>
      <c r="N183" s="31">
        <v>668571910.96</v>
      </c>
      <c r="O183" s="31">
        <v>139768549.25</v>
      </c>
      <c r="P183" s="31">
        <v>3997451848.33</v>
      </c>
      <c r="Q183" s="31">
        <v>2893059593.95</v>
      </c>
      <c r="R183" s="31">
        <v>0</v>
      </c>
      <c r="S183" s="31">
        <v>215943439.02</v>
      </c>
      <c r="T183" s="31">
        <f t="shared" si="13"/>
        <v>210304814</v>
      </c>
      <c r="U183" s="31">
        <f t="shared" si="14"/>
        <v>279771943.1800003</v>
      </c>
      <c r="V183" s="31">
        <f t="shared" si="15"/>
        <v>426248253.02</v>
      </c>
      <c r="W183" s="31">
        <f t="shared" si="16"/>
        <v>495715382.2000003</v>
      </c>
      <c r="X183" s="31">
        <f t="shared" si="17"/>
        <v>10.92154203793933</v>
      </c>
    </row>
    <row r="184" spans="1:24" ht="13.5">
      <c r="A184" s="32" t="s">
        <v>224</v>
      </c>
      <c r="B184" s="32">
        <v>1062000</v>
      </c>
      <c r="C184" s="32"/>
      <c r="D184" s="32">
        <v>0</v>
      </c>
      <c r="E184" s="34" t="s">
        <v>226</v>
      </c>
      <c r="F184" s="31">
        <v>374153893.14</v>
      </c>
      <c r="G184" s="31">
        <v>348753551.91</v>
      </c>
      <c r="H184" s="31">
        <v>25400341.23</v>
      </c>
      <c r="I184" s="31">
        <v>5579347</v>
      </c>
      <c r="J184" s="31">
        <v>391271862.35</v>
      </c>
      <c r="K184" s="31">
        <v>315752182.39</v>
      </c>
      <c r="L184" s="31">
        <v>371129492.5</v>
      </c>
      <c r="M184" s="31">
        <v>347593433.31</v>
      </c>
      <c r="N184" s="31">
        <v>23536059.19</v>
      </c>
      <c r="O184" s="31">
        <v>4275620.38</v>
      </c>
      <c r="P184" s="31">
        <v>380608181.03</v>
      </c>
      <c r="Q184" s="31">
        <v>308584294.11</v>
      </c>
      <c r="R184" s="31">
        <v>0</v>
      </c>
      <c r="S184" s="31">
        <v>22819189.11</v>
      </c>
      <c r="T184" s="31">
        <f t="shared" si="13"/>
        <v>33001369.52000004</v>
      </c>
      <c r="U184" s="31">
        <f t="shared" si="14"/>
        <v>39009139.19999999</v>
      </c>
      <c r="V184" s="31">
        <f t="shared" si="15"/>
        <v>55820558.63000004</v>
      </c>
      <c r="W184" s="31">
        <f t="shared" si="16"/>
        <v>61828328.30999999</v>
      </c>
      <c r="X184" s="31">
        <f t="shared" si="17"/>
        <v>11.662980295213263</v>
      </c>
    </row>
    <row r="185" spans="1:24" ht="13.5">
      <c r="A185" s="32" t="s">
        <v>224</v>
      </c>
      <c r="B185" s="32">
        <v>1063000</v>
      </c>
      <c r="C185" s="32"/>
      <c r="D185" s="32">
        <v>0</v>
      </c>
      <c r="E185" s="34" t="s">
        <v>227</v>
      </c>
      <c r="F185" s="31">
        <v>205162445.22</v>
      </c>
      <c r="G185" s="31">
        <v>186698014.04</v>
      </c>
      <c r="H185" s="31">
        <v>18464431.18</v>
      </c>
      <c r="I185" s="31">
        <v>5010000</v>
      </c>
      <c r="J185" s="31">
        <v>227517650.76</v>
      </c>
      <c r="K185" s="31">
        <v>181487741</v>
      </c>
      <c r="L185" s="31">
        <v>206344325.31</v>
      </c>
      <c r="M185" s="31">
        <v>187548009.42</v>
      </c>
      <c r="N185" s="31">
        <v>18796315.89</v>
      </c>
      <c r="O185" s="31">
        <v>5406884.17</v>
      </c>
      <c r="P185" s="31">
        <v>221814319.56</v>
      </c>
      <c r="Q185" s="31">
        <v>176871254.23</v>
      </c>
      <c r="R185" s="31">
        <v>0</v>
      </c>
      <c r="S185" s="31">
        <v>3679499.01</v>
      </c>
      <c r="T185" s="31">
        <f t="shared" si="13"/>
        <v>5210273.039999992</v>
      </c>
      <c r="U185" s="31">
        <f t="shared" si="14"/>
        <v>10676755.189999998</v>
      </c>
      <c r="V185" s="31">
        <f t="shared" si="15"/>
        <v>8889772.049999991</v>
      </c>
      <c r="W185" s="31">
        <f t="shared" si="16"/>
        <v>14356254.199999997</v>
      </c>
      <c r="X185" s="31">
        <f t="shared" si="17"/>
        <v>7.7945634491459055</v>
      </c>
    </row>
    <row r="186" spans="1:24" ht="13.5">
      <c r="A186" s="32" t="s">
        <v>228</v>
      </c>
      <c r="B186" s="32">
        <v>1001000</v>
      </c>
      <c r="C186" s="32"/>
      <c r="D186" s="32">
        <v>0</v>
      </c>
      <c r="E186" s="34" t="s">
        <v>229</v>
      </c>
      <c r="F186" s="31">
        <v>122293974</v>
      </c>
      <c r="G186" s="31">
        <v>116078972</v>
      </c>
      <c r="H186" s="31">
        <v>6215002</v>
      </c>
      <c r="I186" s="31">
        <v>71044</v>
      </c>
      <c r="J186" s="31">
        <v>133576524</v>
      </c>
      <c r="K186" s="31">
        <v>111049222</v>
      </c>
      <c r="L186" s="31">
        <v>120990087.27</v>
      </c>
      <c r="M186" s="31">
        <v>116584214.11</v>
      </c>
      <c r="N186" s="31">
        <v>4405873.16</v>
      </c>
      <c r="O186" s="31">
        <v>84497.6</v>
      </c>
      <c r="P186" s="31">
        <v>123543399.79</v>
      </c>
      <c r="Q186" s="31">
        <v>107653751.41</v>
      </c>
      <c r="R186" s="31">
        <v>0</v>
      </c>
      <c r="S186" s="31">
        <v>8902757.93</v>
      </c>
      <c r="T186" s="31">
        <f t="shared" si="13"/>
        <v>5029750</v>
      </c>
      <c r="U186" s="31">
        <f t="shared" si="14"/>
        <v>8930462.700000003</v>
      </c>
      <c r="V186" s="31">
        <f t="shared" si="15"/>
        <v>13932507.93</v>
      </c>
      <c r="W186" s="31">
        <f t="shared" si="16"/>
        <v>17833220.630000003</v>
      </c>
      <c r="X186" s="31">
        <f t="shared" si="17"/>
        <v>7.45099082363857</v>
      </c>
    </row>
    <row r="187" spans="1:24" ht="13.5">
      <c r="A187" s="32" t="s">
        <v>228</v>
      </c>
      <c r="B187" s="32">
        <v>1002000</v>
      </c>
      <c r="C187" s="32"/>
      <c r="D187" s="32">
        <v>0</v>
      </c>
      <c r="E187" s="34" t="s">
        <v>230</v>
      </c>
      <c r="F187" s="31">
        <v>101769087.72</v>
      </c>
      <c r="G187" s="31">
        <v>101436924.27</v>
      </c>
      <c r="H187" s="31">
        <v>332163.45</v>
      </c>
      <c r="I187" s="31">
        <v>30550</v>
      </c>
      <c r="J187" s="31">
        <v>105602825.8</v>
      </c>
      <c r="K187" s="31">
        <v>100505642.69</v>
      </c>
      <c r="L187" s="31">
        <v>101097453.13</v>
      </c>
      <c r="M187" s="31">
        <v>100612688.86</v>
      </c>
      <c r="N187" s="31">
        <v>484764.27</v>
      </c>
      <c r="O187" s="31">
        <v>35892.81</v>
      </c>
      <c r="P187" s="31">
        <v>97906707.92</v>
      </c>
      <c r="Q187" s="31">
        <v>93143695.44</v>
      </c>
      <c r="R187" s="31">
        <v>0</v>
      </c>
      <c r="S187" s="31">
        <v>4331239.96</v>
      </c>
      <c r="T187" s="31">
        <f t="shared" si="13"/>
        <v>931281.5799999982</v>
      </c>
      <c r="U187" s="31">
        <f t="shared" si="14"/>
        <v>7468993.420000002</v>
      </c>
      <c r="V187" s="31">
        <f t="shared" si="15"/>
        <v>5262521.539999998</v>
      </c>
      <c r="W187" s="31">
        <f t="shared" si="16"/>
        <v>11800233.380000003</v>
      </c>
      <c r="X187" s="31">
        <f t="shared" si="17"/>
        <v>7.423417700097312</v>
      </c>
    </row>
    <row r="188" spans="1:24" ht="13.5">
      <c r="A188" s="32" t="s">
        <v>228</v>
      </c>
      <c r="B188" s="32">
        <v>1003000</v>
      </c>
      <c r="C188" s="32"/>
      <c r="D188" s="32">
        <v>0</v>
      </c>
      <c r="E188" s="34" t="s">
        <v>231</v>
      </c>
      <c r="F188" s="31">
        <v>41498052.98</v>
      </c>
      <c r="G188" s="31">
        <v>38989661.98</v>
      </c>
      <c r="H188" s="31">
        <v>2508391</v>
      </c>
      <c r="I188" s="31">
        <v>491129</v>
      </c>
      <c r="J188" s="31">
        <v>40314121.98</v>
      </c>
      <c r="K188" s="31">
        <v>35632774.98</v>
      </c>
      <c r="L188" s="31">
        <v>42312498.5</v>
      </c>
      <c r="M188" s="31">
        <v>39441104.35</v>
      </c>
      <c r="N188" s="31">
        <v>2871394.15</v>
      </c>
      <c r="O188" s="31">
        <v>861137.28</v>
      </c>
      <c r="P188" s="31">
        <v>37974260.58</v>
      </c>
      <c r="Q188" s="31">
        <v>34401918.16</v>
      </c>
      <c r="R188" s="31">
        <v>0</v>
      </c>
      <c r="S188" s="31">
        <v>5494675.12</v>
      </c>
      <c r="T188" s="31">
        <f t="shared" si="13"/>
        <v>3356887</v>
      </c>
      <c r="U188" s="31">
        <f t="shared" si="14"/>
        <v>5039186.190000005</v>
      </c>
      <c r="V188" s="31">
        <f t="shared" si="15"/>
        <v>8851562.120000001</v>
      </c>
      <c r="W188" s="31">
        <f t="shared" si="16"/>
        <v>10533861.310000006</v>
      </c>
      <c r="X188" s="31">
        <f t="shared" si="17"/>
        <v>13.944634987697563</v>
      </c>
    </row>
    <row r="189" spans="1:24" ht="13.5">
      <c r="A189" s="32" t="s">
        <v>228</v>
      </c>
      <c r="B189" s="32">
        <v>1004000</v>
      </c>
      <c r="C189" s="32"/>
      <c r="D189" s="32">
        <v>0</v>
      </c>
      <c r="E189" s="34" t="s">
        <v>232</v>
      </c>
      <c r="F189" s="31">
        <v>56541795.85</v>
      </c>
      <c r="G189" s="31">
        <v>52296878.27</v>
      </c>
      <c r="H189" s="31">
        <v>4244917.58</v>
      </c>
      <c r="I189" s="31">
        <v>0</v>
      </c>
      <c r="J189" s="31">
        <v>58133104.87</v>
      </c>
      <c r="K189" s="31">
        <v>51822333.7</v>
      </c>
      <c r="L189" s="31">
        <v>55862332.76</v>
      </c>
      <c r="M189" s="31">
        <v>51909388.67</v>
      </c>
      <c r="N189" s="31">
        <v>3952944.09</v>
      </c>
      <c r="O189" s="31">
        <v>26.6</v>
      </c>
      <c r="P189" s="31">
        <v>55356008.12</v>
      </c>
      <c r="Q189" s="31">
        <v>49451856.41</v>
      </c>
      <c r="R189" s="31">
        <v>0</v>
      </c>
      <c r="S189" s="31">
        <v>3574401.7</v>
      </c>
      <c r="T189" s="31">
        <f t="shared" si="13"/>
        <v>474544.5700000003</v>
      </c>
      <c r="U189" s="31">
        <f t="shared" si="14"/>
        <v>2457532.2600000054</v>
      </c>
      <c r="V189" s="31">
        <f t="shared" si="15"/>
        <v>4048946.2700000005</v>
      </c>
      <c r="W189" s="31">
        <f t="shared" si="16"/>
        <v>6031933.960000006</v>
      </c>
      <c r="X189" s="31">
        <f t="shared" si="17"/>
        <v>4.399312987086232</v>
      </c>
    </row>
    <row r="190" spans="1:24" ht="13.5">
      <c r="A190" s="32" t="s">
        <v>228</v>
      </c>
      <c r="B190" s="32">
        <v>1005000</v>
      </c>
      <c r="C190" s="32"/>
      <c r="D190" s="32">
        <v>0</v>
      </c>
      <c r="E190" s="34" t="s">
        <v>233</v>
      </c>
      <c r="F190" s="31">
        <v>70122734.66</v>
      </c>
      <c r="G190" s="31">
        <v>63986476.43</v>
      </c>
      <c r="H190" s="31">
        <v>6136258.23</v>
      </c>
      <c r="I190" s="31">
        <v>600000</v>
      </c>
      <c r="J190" s="31">
        <v>72581189.94</v>
      </c>
      <c r="K190" s="31">
        <v>62536666.5</v>
      </c>
      <c r="L190" s="31">
        <v>70060787.28</v>
      </c>
      <c r="M190" s="31">
        <v>64614880.83</v>
      </c>
      <c r="N190" s="31">
        <v>5445906.45</v>
      </c>
      <c r="O190" s="31">
        <v>605538.2</v>
      </c>
      <c r="P190" s="31">
        <v>69348871.99</v>
      </c>
      <c r="Q190" s="31">
        <v>60190803.99</v>
      </c>
      <c r="R190" s="31">
        <v>0</v>
      </c>
      <c r="S190" s="31">
        <v>2558455.28</v>
      </c>
      <c r="T190" s="31">
        <f t="shared" si="13"/>
        <v>1449809.9299999997</v>
      </c>
      <c r="U190" s="31">
        <f t="shared" si="14"/>
        <v>4424076.839999996</v>
      </c>
      <c r="V190" s="31">
        <f t="shared" si="15"/>
        <v>4008265.2099999995</v>
      </c>
      <c r="W190" s="31">
        <f t="shared" si="16"/>
        <v>6982532.119999995</v>
      </c>
      <c r="X190" s="31">
        <f t="shared" si="17"/>
        <v>7.178930233682637</v>
      </c>
    </row>
    <row r="191" spans="1:24" ht="13.5">
      <c r="A191" s="32" t="s">
        <v>228</v>
      </c>
      <c r="B191" s="32">
        <v>1006000</v>
      </c>
      <c r="C191" s="32"/>
      <c r="D191" s="32">
        <v>0</v>
      </c>
      <c r="E191" s="34" t="s">
        <v>234</v>
      </c>
      <c r="F191" s="31">
        <v>45971676.09</v>
      </c>
      <c r="G191" s="31">
        <v>44848488.09</v>
      </c>
      <c r="H191" s="31">
        <v>1123188</v>
      </c>
      <c r="I191" s="31">
        <v>27149</v>
      </c>
      <c r="J191" s="31">
        <v>46804031.36</v>
      </c>
      <c r="K191" s="31">
        <v>42152744.25</v>
      </c>
      <c r="L191" s="31">
        <v>46187647.65</v>
      </c>
      <c r="M191" s="31">
        <v>45064267.25</v>
      </c>
      <c r="N191" s="31">
        <v>1123380.4</v>
      </c>
      <c r="O191" s="31">
        <v>27349.5</v>
      </c>
      <c r="P191" s="31">
        <v>44807964.57</v>
      </c>
      <c r="Q191" s="31">
        <v>40212920.12</v>
      </c>
      <c r="R191" s="31">
        <v>1265044.14</v>
      </c>
      <c r="S191" s="31">
        <v>2511744</v>
      </c>
      <c r="T191" s="31">
        <f t="shared" si="13"/>
        <v>2695743.8400000036</v>
      </c>
      <c r="U191" s="31">
        <f t="shared" si="14"/>
        <v>4851347.130000003</v>
      </c>
      <c r="V191" s="31">
        <f t="shared" si="15"/>
        <v>6472531.980000003</v>
      </c>
      <c r="W191" s="31">
        <f t="shared" si="16"/>
        <v>8628135.270000003</v>
      </c>
      <c r="X191" s="31">
        <f t="shared" si="17"/>
        <v>10.562773551425936</v>
      </c>
    </row>
    <row r="192" spans="1:24" ht="13.5">
      <c r="A192" s="32" t="s">
        <v>228</v>
      </c>
      <c r="B192" s="32">
        <v>1007000</v>
      </c>
      <c r="C192" s="32"/>
      <c r="D192" s="32">
        <v>0</v>
      </c>
      <c r="E192" s="34" t="s">
        <v>235</v>
      </c>
      <c r="F192" s="31">
        <v>66880843</v>
      </c>
      <c r="G192" s="31">
        <v>57347460</v>
      </c>
      <c r="H192" s="31">
        <v>9533383</v>
      </c>
      <c r="I192" s="31">
        <v>209109</v>
      </c>
      <c r="J192" s="31">
        <v>79811863</v>
      </c>
      <c r="K192" s="31">
        <v>55903101</v>
      </c>
      <c r="L192" s="31">
        <v>66392345.14</v>
      </c>
      <c r="M192" s="31">
        <v>57154460.77</v>
      </c>
      <c r="N192" s="31">
        <v>9237884.37</v>
      </c>
      <c r="O192" s="31">
        <v>28626.83</v>
      </c>
      <c r="P192" s="31">
        <v>76043131.31</v>
      </c>
      <c r="Q192" s="31">
        <v>53653549.56</v>
      </c>
      <c r="R192" s="31">
        <v>5903103.68</v>
      </c>
      <c r="S192" s="31">
        <v>2030249.98</v>
      </c>
      <c r="T192" s="31">
        <f t="shared" si="13"/>
        <v>1444359</v>
      </c>
      <c r="U192" s="31">
        <f t="shared" si="14"/>
        <v>3500911.210000001</v>
      </c>
      <c r="V192" s="31">
        <f t="shared" si="15"/>
        <v>9377712.66</v>
      </c>
      <c r="W192" s="31">
        <f t="shared" si="16"/>
        <v>11434264.870000001</v>
      </c>
      <c r="X192" s="31">
        <f t="shared" si="17"/>
        <v>5.316182208291248</v>
      </c>
    </row>
    <row r="193" spans="1:24" ht="13.5">
      <c r="A193" s="32" t="s">
        <v>228</v>
      </c>
      <c r="B193" s="32">
        <v>1008000</v>
      </c>
      <c r="C193" s="32"/>
      <c r="D193" s="32">
        <v>0</v>
      </c>
      <c r="E193" s="34" t="s">
        <v>236</v>
      </c>
      <c r="F193" s="31">
        <v>86503493.12</v>
      </c>
      <c r="G193" s="31">
        <v>82907039.87</v>
      </c>
      <c r="H193" s="31">
        <v>3596453.25</v>
      </c>
      <c r="I193" s="31">
        <v>244435</v>
      </c>
      <c r="J193" s="31">
        <v>87880251.41</v>
      </c>
      <c r="K193" s="31">
        <v>79819775.16</v>
      </c>
      <c r="L193" s="31">
        <v>86996664.25</v>
      </c>
      <c r="M193" s="31">
        <v>83930239.69</v>
      </c>
      <c r="N193" s="31">
        <v>3066424.56</v>
      </c>
      <c r="O193" s="31">
        <v>244435.3</v>
      </c>
      <c r="P193" s="31">
        <v>85523533.28</v>
      </c>
      <c r="Q193" s="31">
        <v>78403353.68</v>
      </c>
      <c r="R193" s="31">
        <v>0</v>
      </c>
      <c r="S193" s="31">
        <v>6417292.91</v>
      </c>
      <c r="T193" s="31">
        <f t="shared" si="13"/>
        <v>3087264.7100000083</v>
      </c>
      <c r="U193" s="31">
        <f t="shared" si="14"/>
        <v>5526886.00999999</v>
      </c>
      <c r="V193" s="31">
        <f t="shared" si="15"/>
        <v>9504557.620000008</v>
      </c>
      <c r="W193" s="31">
        <f t="shared" si="16"/>
        <v>11944178.91999999</v>
      </c>
      <c r="X193" s="31">
        <f t="shared" si="17"/>
        <v>6.6339570140472235</v>
      </c>
    </row>
    <row r="194" spans="1:24" ht="13.5">
      <c r="A194" s="32" t="s">
        <v>228</v>
      </c>
      <c r="B194" s="32">
        <v>1009000</v>
      </c>
      <c r="C194" s="32"/>
      <c r="D194" s="32">
        <v>0</v>
      </c>
      <c r="E194" s="34" t="s">
        <v>237</v>
      </c>
      <c r="F194" s="31">
        <v>37146359</v>
      </c>
      <c r="G194" s="31">
        <v>34409492</v>
      </c>
      <c r="H194" s="31">
        <v>2736867</v>
      </c>
      <c r="I194" s="31">
        <v>268200</v>
      </c>
      <c r="J194" s="31">
        <v>38676610.86</v>
      </c>
      <c r="K194" s="31">
        <v>34002774.86</v>
      </c>
      <c r="L194" s="31">
        <v>37827886.85</v>
      </c>
      <c r="M194" s="31">
        <v>35190587.4</v>
      </c>
      <c r="N194" s="31">
        <v>2637299.45</v>
      </c>
      <c r="O194" s="31">
        <v>328011</v>
      </c>
      <c r="P194" s="31">
        <v>36850389.23</v>
      </c>
      <c r="Q194" s="31">
        <v>32716726.02</v>
      </c>
      <c r="R194" s="31">
        <v>0</v>
      </c>
      <c r="S194" s="31">
        <v>1897721.24</v>
      </c>
      <c r="T194" s="31">
        <f t="shared" si="13"/>
        <v>406717.1400000006</v>
      </c>
      <c r="U194" s="31">
        <f t="shared" si="14"/>
        <v>2473861.379999999</v>
      </c>
      <c r="V194" s="31">
        <f t="shared" si="15"/>
        <v>2304438.380000001</v>
      </c>
      <c r="W194" s="31">
        <f t="shared" si="16"/>
        <v>4371582.619999999</v>
      </c>
      <c r="X194" s="31">
        <f t="shared" si="17"/>
        <v>7.40689637544477</v>
      </c>
    </row>
    <row r="195" spans="1:24" ht="13.5">
      <c r="A195" s="32" t="s">
        <v>228</v>
      </c>
      <c r="B195" s="32">
        <v>1010000</v>
      </c>
      <c r="C195" s="32"/>
      <c r="D195" s="32">
        <v>0</v>
      </c>
      <c r="E195" s="34" t="s">
        <v>238</v>
      </c>
      <c r="F195" s="31">
        <v>65930771.38</v>
      </c>
      <c r="G195" s="31">
        <v>57786120.23</v>
      </c>
      <c r="H195" s="31">
        <v>8144651.15</v>
      </c>
      <c r="I195" s="31">
        <v>233746.38</v>
      </c>
      <c r="J195" s="31">
        <v>68101857.93</v>
      </c>
      <c r="K195" s="31">
        <v>56015973.87</v>
      </c>
      <c r="L195" s="31">
        <v>65780770.62</v>
      </c>
      <c r="M195" s="31">
        <v>57691162.87</v>
      </c>
      <c r="N195" s="31">
        <v>8089607.75</v>
      </c>
      <c r="O195" s="31">
        <v>178772.66</v>
      </c>
      <c r="P195" s="31">
        <v>64934930.06</v>
      </c>
      <c r="Q195" s="31">
        <v>53271678</v>
      </c>
      <c r="R195" s="31">
        <v>0</v>
      </c>
      <c r="S195" s="31">
        <v>3804597.83</v>
      </c>
      <c r="T195" s="31">
        <f t="shared" si="13"/>
        <v>1770146.3599999994</v>
      </c>
      <c r="U195" s="31">
        <f t="shared" si="14"/>
        <v>4419484.869999997</v>
      </c>
      <c r="V195" s="31">
        <f t="shared" si="15"/>
        <v>5574744.1899999995</v>
      </c>
      <c r="W195" s="31">
        <f t="shared" si="16"/>
        <v>8224082.699999997</v>
      </c>
      <c r="X195" s="31">
        <f t="shared" si="17"/>
        <v>6.990276165299194</v>
      </c>
    </row>
    <row r="196" spans="1:24" ht="13.5">
      <c r="A196" s="32" t="s">
        <v>228</v>
      </c>
      <c r="B196" s="32">
        <v>1011000</v>
      </c>
      <c r="C196" s="32"/>
      <c r="D196" s="32">
        <v>0</v>
      </c>
      <c r="E196" s="34" t="s">
        <v>239</v>
      </c>
      <c r="F196" s="31">
        <v>40069203.6</v>
      </c>
      <c r="G196" s="31">
        <v>35959898.49</v>
      </c>
      <c r="H196" s="31">
        <v>4109305.11</v>
      </c>
      <c r="I196" s="31">
        <v>68423.51</v>
      </c>
      <c r="J196" s="31">
        <v>40983005.65</v>
      </c>
      <c r="K196" s="31">
        <v>32529274.44</v>
      </c>
      <c r="L196" s="31">
        <v>39996969.76</v>
      </c>
      <c r="M196" s="31">
        <v>35977155.15</v>
      </c>
      <c r="N196" s="31">
        <v>4019814.61</v>
      </c>
      <c r="O196" s="31">
        <v>68445.51</v>
      </c>
      <c r="P196" s="31">
        <v>39277074.97</v>
      </c>
      <c r="Q196" s="31">
        <v>31165064</v>
      </c>
      <c r="R196" s="31">
        <v>0</v>
      </c>
      <c r="S196" s="31">
        <v>1326108.05</v>
      </c>
      <c r="T196" s="31">
        <f t="shared" si="13"/>
        <v>3430624.0500000007</v>
      </c>
      <c r="U196" s="31">
        <f t="shared" si="14"/>
        <v>4812091.1499999985</v>
      </c>
      <c r="V196" s="31">
        <f t="shared" si="15"/>
        <v>4756732.100000001</v>
      </c>
      <c r="W196" s="31">
        <f t="shared" si="16"/>
        <v>6138199.199999998</v>
      </c>
      <c r="X196" s="31">
        <f t="shared" si="17"/>
        <v>12.202266044866485</v>
      </c>
    </row>
    <row r="197" spans="1:24" ht="13.5">
      <c r="A197" s="32" t="s">
        <v>228</v>
      </c>
      <c r="B197" s="32">
        <v>1012000</v>
      </c>
      <c r="C197" s="32"/>
      <c r="D197" s="32">
        <v>0</v>
      </c>
      <c r="E197" s="34" t="s">
        <v>240</v>
      </c>
      <c r="F197" s="31">
        <v>95095645</v>
      </c>
      <c r="G197" s="31">
        <v>91526787</v>
      </c>
      <c r="H197" s="31">
        <v>3568858</v>
      </c>
      <c r="I197" s="31">
        <v>604214</v>
      </c>
      <c r="J197" s="31">
        <v>100792059</v>
      </c>
      <c r="K197" s="31">
        <v>90719903</v>
      </c>
      <c r="L197" s="31">
        <v>98210976.84</v>
      </c>
      <c r="M197" s="31">
        <v>94660884</v>
      </c>
      <c r="N197" s="31">
        <v>3550092.84</v>
      </c>
      <c r="O197" s="31">
        <v>618132.25</v>
      </c>
      <c r="P197" s="31">
        <v>95755581.92</v>
      </c>
      <c r="Q197" s="31">
        <v>86668704.98</v>
      </c>
      <c r="R197" s="31">
        <v>0</v>
      </c>
      <c r="S197" s="31">
        <v>10783808.45</v>
      </c>
      <c r="T197" s="31">
        <f t="shared" si="13"/>
        <v>806884</v>
      </c>
      <c r="U197" s="31">
        <f t="shared" si="14"/>
        <v>7992179.019999996</v>
      </c>
      <c r="V197" s="31">
        <f t="shared" si="15"/>
        <v>11590692.45</v>
      </c>
      <c r="W197" s="31">
        <f t="shared" si="16"/>
        <v>18775987.469999995</v>
      </c>
      <c r="X197" s="31">
        <f t="shared" si="17"/>
        <v>8.767157752668979</v>
      </c>
    </row>
    <row r="198" spans="1:24" ht="13.5">
      <c r="A198" s="32" t="s">
        <v>228</v>
      </c>
      <c r="B198" s="32">
        <v>1013000</v>
      </c>
      <c r="C198" s="32"/>
      <c r="D198" s="32">
        <v>0</v>
      </c>
      <c r="E198" s="34" t="s">
        <v>241</v>
      </c>
      <c r="F198" s="31">
        <v>48355478</v>
      </c>
      <c r="G198" s="31">
        <v>45113805</v>
      </c>
      <c r="H198" s="31">
        <v>3241673</v>
      </c>
      <c r="I198" s="31">
        <v>178724</v>
      </c>
      <c r="J198" s="31">
        <v>50866743</v>
      </c>
      <c r="K198" s="31">
        <v>44991394</v>
      </c>
      <c r="L198" s="31">
        <v>49804243.02</v>
      </c>
      <c r="M198" s="31">
        <v>45850768.6</v>
      </c>
      <c r="N198" s="31">
        <v>3953474.42</v>
      </c>
      <c r="O198" s="31">
        <v>893172.6</v>
      </c>
      <c r="P198" s="31">
        <v>48497549.67</v>
      </c>
      <c r="Q198" s="31">
        <v>43630829.15</v>
      </c>
      <c r="R198" s="31">
        <v>0</v>
      </c>
      <c r="S198" s="31">
        <v>8280445.36</v>
      </c>
      <c r="T198" s="31">
        <f t="shared" si="13"/>
        <v>122411</v>
      </c>
      <c r="U198" s="31">
        <f t="shared" si="14"/>
        <v>2219939.450000003</v>
      </c>
      <c r="V198" s="31">
        <f t="shared" si="15"/>
        <v>8402856.36</v>
      </c>
      <c r="W198" s="31">
        <f t="shared" si="16"/>
        <v>10500384.810000002</v>
      </c>
      <c r="X198" s="31">
        <f t="shared" si="17"/>
        <v>6.250696449195835</v>
      </c>
    </row>
    <row r="199" spans="1:24" ht="13.5">
      <c r="A199" s="32" t="s">
        <v>228</v>
      </c>
      <c r="B199" s="32">
        <v>1014000</v>
      </c>
      <c r="C199" s="32"/>
      <c r="D199" s="32">
        <v>0</v>
      </c>
      <c r="E199" s="34" t="s">
        <v>242</v>
      </c>
      <c r="F199" s="31">
        <v>113129633.67</v>
      </c>
      <c r="G199" s="31">
        <v>109634688.67</v>
      </c>
      <c r="H199" s="31">
        <v>3494945</v>
      </c>
      <c r="I199" s="31">
        <v>67675</v>
      </c>
      <c r="J199" s="31">
        <v>118257635.17</v>
      </c>
      <c r="K199" s="31">
        <v>108732353.17</v>
      </c>
      <c r="L199" s="31">
        <v>113162981.01</v>
      </c>
      <c r="M199" s="31">
        <v>109682672.75</v>
      </c>
      <c r="N199" s="31">
        <v>3480308.26</v>
      </c>
      <c r="O199" s="31">
        <v>72540.9</v>
      </c>
      <c r="P199" s="31">
        <v>113850219.46</v>
      </c>
      <c r="Q199" s="31">
        <v>106160208.4</v>
      </c>
      <c r="R199" s="31">
        <v>0</v>
      </c>
      <c r="S199" s="31">
        <v>4923861.55</v>
      </c>
      <c r="T199" s="31">
        <f t="shared" si="13"/>
        <v>902335.5</v>
      </c>
      <c r="U199" s="31">
        <f t="shared" si="14"/>
        <v>3522464.349999994</v>
      </c>
      <c r="V199" s="31">
        <f t="shared" si="15"/>
        <v>5826197.05</v>
      </c>
      <c r="W199" s="31">
        <f t="shared" si="16"/>
        <v>8446325.899999995</v>
      </c>
      <c r="X199" s="31">
        <f t="shared" si="17"/>
        <v>3.1768385897171765</v>
      </c>
    </row>
    <row r="200" spans="1:24" ht="13.5">
      <c r="A200" s="32" t="s">
        <v>228</v>
      </c>
      <c r="B200" s="32">
        <v>1015000</v>
      </c>
      <c r="C200" s="32"/>
      <c r="D200" s="32">
        <v>0</v>
      </c>
      <c r="E200" s="34" t="s">
        <v>243</v>
      </c>
      <c r="F200" s="31">
        <v>18103574</v>
      </c>
      <c r="G200" s="31">
        <v>17743092</v>
      </c>
      <c r="H200" s="31">
        <v>360482</v>
      </c>
      <c r="I200" s="31">
        <v>34959</v>
      </c>
      <c r="J200" s="31">
        <v>17587550</v>
      </c>
      <c r="K200" s="31">
        <v>15513327</v>
      </c>
      <c r="L200" s="31">
        <v>18324548.03</v>
      </c>
      <c r="M200" s="31">
        <v>17964065.98</v>
      </c>
      <c r="N200" s="31">
        <v>360482.05</v>
      </c>
      <c r="O200" s="31">
        <v>34959</v>
      </c>
      <c r="P200" s="31">
        <v>16756218.1</v>
      </c>
      <c r="Q200" s="31">
        <v>14706919.39</v>
      </c>
      <c r="R200" s="31">
        <v>0</v>
      </c>
      <c r="S200" s="31">
        <v>617458.84</v>
      </c>
      <c r="T200" s="31">
        <f t="shared" si="13"/>
        <v>2229765</v>
      </c>
      <c r="U200" s="31">
        <f t="shared" si="14"/>
        <v>3257146.59</v>
      </c>
      <c r="V200" s="31">
        <f t="shared" si="15"/>
        <v>2847223.84</v>
      </c>
      <c r="W200" s="31">
        <f t="shared" si="16"/>
        <v>3874605.4299999997</v>
      </c>
      <c r="X200" s="31">
        <f t="shared" si="17"/>
        <v>17.965548643329893</v>
      </c>
    </row>
    <row r="201" spans="1:24" ht="13.5">
      <c r="A201" s="32" t="s">
        <v>228</v>
      </c>
      <c r="B201" s="32">
        <v>1016000</v>
      </c>
      <c r="C201" s="32"/>
      <c r="D201" s="32">
        <v>0</v>
      </c>
      <c r="E201" s="34" t="s">
        <v>244</v>
      </c>
      <c r="F201" s="31">
        <v>102458158</v>
      </c>
      <c r="G201" s="31">
        <v>99136071</v>
      </c>
      <c r="H201" s="31">
        <v>3322087</v>
      </c>
      <c r="I201" s="31">
        <v>13133</v>
      </c>
      <c r="J201" s="31">
        <v>104098474</v>
      </c>
      <c r="K201" s="31">
        <v>94747949</v>
      </c>
      <c r="L201" s="31">
        <v>102978771.9</v>
      </c>
      <c r="M201" s="31">
        <v>99502173.77</v>
      </c>
      <c r="N201" s="31">
        <v>3476598.13</v>
      </c>
      <c r="O201" s="31">
        <v>17920.73</v>
      </c>
      <c r="P201" s="31">
        <v>100319047.1</v>
      </c>
      <c r="Q201" s="31">
        <v>91140712.41</v>
      </c>
      <c r="R201" s="31">
        <v>0</v>
      </c>
      <c r="S201" s="31">
        <v>5069061.1</v>
      </c>
      <c r="T201" s="31">
        <f t="shared" si="13"/>
        <v>4388122</v>
      </c>
      <c r="U201" s="31">
        <f t="shared" si="14"/>
        <v>8361461.359999999</v>
      </c>
      <c r="V201" s="31">
        <f t="shared" si="15"/>
        <v>9457183.1</v>
      </c>
      <c r="W201" s="31">
        <f t="shared" si="16"/>
        <v>13430522.459999999</v>
      </c>
      <c r="X201" s="31">
        <f t="shared" si="17"/>
        <v>8.136999437259751</v>
      </c>
    </row>
    <row r="202" spans="1:24" ht="13.5">
      <c r="A202" s="32" t="s">
        <v>228</v>
      </c>
      <c r="B202" s="32">
        <v>1017000</v>
      </c>
      <c r="C202" s="32"/>
      <c r="D202" s="32">
        <v>0</v>
      </c>
      <c r="E202" s="34" t="s">
        <v>245</v>
      </c>
      <c r="F202" s="31">
        <v>73464358.61</v>
      </c>
      <c r="G202" s="31">
        <v>67963866.66</v>
      </c>
      <c r="H202" s="31">
        <v>5500491.95</v>
      </c>
      <c r="I202" s="31">
        <v>812695</v>
      </c>
      <c r="J202" s="31">
        <v>75451701.12</v>
      </c>
      <c r="K202" s="31">
        <v>65446522.37</v>
      </c>
      <c r="L202" s="31">
        <v>72778515.08</v>
      </c>
      <c r="M202" s="31">
        <v>68322315</v>
      </c>
      <c r="N202" s="31">
        <v>4456200.08</v>
      </c>
      <c r="O202" s="31">
        <v>446232.22</v>
      </c>
      <c r="P202" s="31">
        <v>72383843.56</v>
      </c>
      <c r="Q202" s="31">
        <v>63586304.24</v>
      </c>
      <c r="R202" s="31">
        <v>0</v>
      </c>
      <c r="S202" s="31">
        <v>2141862.51</v>
      </c>
      <c r="T202" s="31">
        <f aca="true" t="shared" si="18" ref="T202:T207">+G202-K202</f>
        <v>2517344.289999999</v>
      </c>
      <c r="U202" s="31">
        <f aca="true" t="shared" si="19" ref="U202:U207">+M202-Q202</f>
        <v>4736010.759999998</v>
      </c>
      <c r="V202" s="31">
        <f aca="true" t="shared" si="20" ref="V202:V207">+G202-K202+R202+S202</f>
        <v>4659206.799999999</v>
      </c>
      <c r="W202" s="31">
        <f aca="true" t="shared" si="21" ref="W202:W207">+M202-Q202+R202+S202</f>
        <v>6877873.269999998</v>
      </c>
      <c r="X202" s="31">
        <f aca="true" t="shared" si="22" ref="X202:X207">+IF(L202&lt;&gt;0,(M202+O202-Q202)/L202*100,0)</f>
        <v>7.120567071619341</v>
      </c>
    </row>
    <row r="203" spans="1:24" ht="13.5">
      <c r="A203" s="32" t="s">
        <v>228</v>
      </c>
      <c r="B203" s="32">
        <v>1018000</v>
      </c>
      <c r="C203" s="32"/>
      <c r="D203" s="32">
        <v>0</v>
      </c>
      <c r="E203" s="34" t="s">
        <v>246</v>
      </c>
      <c r="F203" s="31">
        <v>38566328</v>
      </c>
      <c r="G203" s="31">
        <v>36239239</v>
      </c>
      <c r="H203" s="31">
        <v>2327089</v>
      </c>
      <c r="I203" s="31">
        <v>0</v>
      </c>
      <c r="J203" s="31">
        <v>37987666.48</v>
      </c>
      <c r="K203" s="31">
        <v>34324787.48</v>
      </c>
      <c r="L203" s="31">
        <v>38620055.37</v>
      </c>
      <c r="M203" s="31">
        <v>36296895.41</v>
      </c>
      <c r="N203" s="31">
        <v>2323159.96</v>
      </c>
      <c r="O203" s="31">
        <v>0</v>
      </c>
      <c r="P203" s="31">
        <v>37691397.6</v>
      </c>
      <c r="Q203" s="31">
        <v>34046137.97</v>
      </c>
      <c r="R203" s="31">
        <v>0</v>
      </c>
      <c r="S203" s="31">
        <v>480829.59</v>
      </c>
      <c r="T203" s="31">
        <f t="shared" si="18"/>
        <v>1914451.5200000033</v>
      </c>
      <c r="U203" s="31">
        <f t="shared" si="19"/>
        <v>2250757.4399999976</v>
      </c>
      <c r="V203" s="31">
        <f t="shared" si="20"/>
        <v>2395281.110000003</v>
      </c>
      <c r="W203" s="31">
        <f t="shared" si="21"/>
        <v>2731587.0299999975</v>
      </c>
      <c r="X203" s="31">
        <f t="shared" si="22"/>
        <v>5.827949800787657</v>
      </c>
    </row>
    <row r="204" spans="1:24" ht="13.5">
      <c r="A204" s="32" t="s">
        <v>228</v>
      </c>
      <c r="B204" s="32">
        <v>1019000</v>
      </c>
      <c r="C204" s="32"/>
      <c r="D204" s="32">
        <v>0</v>
      </c>
      <c r="E204" s="34" t="s">
        <v>247</v>
      </c>
      <c r="F204" s="31">
        <v>77446809</v>
      </c>
      <c r="G204" s="31">
        <v>67403946</v>
      </c>
      <c r="H204" s="31">
        <v>10042863</v>
      </c>
      <c r="I204" s="31">
        <v>36954</v>
      </c>
      <c r="J204" s="31">
        <v>82844372</v>
      </c>
      <c r="K204" s="31">
        <v>63544018</v>
      </c>
      <c r="L204" s="31">
        <v>76599896.66</v>
      </c>
      <c r="M204" s="31">
        <v>67260911.47</v>
      </c>
      <c r="N204" s="31">
        <v>9338985.19</v>
      </c>
      <c r="O204" s="31">
        <v>38518.96</v>
      </c>
      <c r="P204" s="31">
        <v>81305234.66</v>
      </c>
      <c r="Q204" s="31">
        <v>62808509.02</v>
      </c>
      <c r="R204" s="31">
        <v>0</v>
      </c>
      <c r="S204" s="31">
        <v>2121017.56</v>
      </c>
      <c r="T204" s="31">
        <f t="shared" si="18"/>
        <v>3859928</v>
      </c>
      <c r="U204" s="31">
        <f t="shared" si="19"/>
        <v>4452402.4499999955</v>
      </c>
      <c r="V204" s="31">
        <f t="shared" si="20"/>
        <v>5980945.5600000005</v>
      </c>
      <c r="W204" s="31">
        <f t="shared" si="21"/>
        <v>6573420.009999996</v>
      </c>
      <c r="X204" s="31">
        <f t="shared" si="22"/>
        <v>5.862829593535367</v>
      </c>
    </row>
    <row r="205" spans="1:24" ht="13.5">
      <c r="A205" s="32" t="s">
        <v>228</v>
      </c>
      <c r="B205" s="32">
        <v>1020000</v>
      </c>
      <c r="C205" s="32"/>
      <c r="D205" s="32">
        <v>0</v>
      </c>
      <c r="E205" s="34" t="s">
        <v>248</v>
      </c>
      <c r="F205" s="31">
        <v>117786887.67</v>
      </c>
      <c r="G205" s="31">
        <v>115762736.42</v>
      </c>
      <c r="H205" s="31">
        <v>2024151.25</v>
      </c>
      <c r="I205" s="31">
        <v>55048</v>
      </c>
      <c r="J205" s="31">
        <v>118379927.93</v>
      </c>
      <c r="K205" s="31">
        <v>106751057.1</v>
      </c>
      <c r="L205" s="31">
        <v>119343275.25</v>
      </c>
      <c r="M205" s="31">
        <v>117399658.16</v>
      </c>
      <c r="N205" s="31">
        <v>1943617.09</v>
      </c>
      <c r="O205" s="31">
        <v>55312.33</v>
      </c>
      <c r="P205" s="31">
        <v>116335486.6</v>
      </c>
      <c r="Q205" s="31">
        <v>105155377.67</v>
      </c>
      <c r="R205" s="31">
        <v>0</v>
      </c>
      <c r="S205" s="31">
        <v>4759179.22</v>
      </c>
      <c r="T205" s="31">
        <f t="shared" si="18"/>
        <v>9011679.320000008</v>
      </c>
      <c r="U205" s="31">
        <f t="shared" si="19"/>
        <v>12244280.489999995</v>
      </c>
      <c r="V205" s="31">
        <f t="shared" si="20"/>
        <v>13770858.540000007</v>
      </c>
      <c r="W205" s="31">
        <f t="shared" si="21"/>
        <v>17003459.709999993</v>
      </c>
      <c r="X205" s="31">
        <f t="shared" si="22"/>
        <v>10.30606273728858</v>
      </c>
    </row>
    <row r="206" spans="1:24" ht="13.5">
      <c r="A206" s="32" t="s">
        <v>228</v>
      </c>
      <c r="B206" s="32">
        <v>1021000</v>
      </c>
      <c r="C206" s="32"/>
      <c r="D206" s="32">
        <v>0</v>
      </c>
      <c r="E206" s="34" t="s">
        <v>249</v>
      </c>
      <c r="F206" s="31">
        <v>30927527.38</v>
      </c>
      <c r="G206" s="31">
        <v>26796533.13</v>
      </c>
      <c r="H206" s="31">
        <v>4130994.25</v>
      </c>
      <c r="I206" s="31">
        <v>6342</v>
      </c>
      <c r="J206" s="31">
        <v>31314481.77</v>
      </c>
      <c r="K206" s="31">
        <v>25635234.7</v>
      </c>
      <c r="L206" s="31">
        <v>31147750.14</v>
      </c>
      <c r="M206" s="31">
        <v>27030966.92</v>
      </c>
      <c r="N206" s="31">
        <v>4116783.22</v>
      </c>
      <c r="O206" s="31">
        <v>7821.46</v>
      </c>
      <c r="P206" s="31">
        <v>30683982.56</v>
      </c>
      <c r="Q206" s="31">
        <v>25159965.49</v>
      </c>
      <c r="R206" s="31">
        <v>541977.94</v>
      </c>
      <c r="S206" s="31">
        <v>0</v>
      </c>
      <c r="T206" s="31">
        <f t="shared" si="18"/>
        <v>1161298.4299999997</v>
      </c>
      <c r="U206" s="31">
        <f t="shared" si="19"/>
        <v>1871001.4300000034</v>
      </c>
      <c r="V206" s="31">
        <f t="shared" si="20"/>
        <v>1703276.3699999996</v>
      </c>
      <c r="W206" s="31">
        <f t="shared" si="21"/>
        <v>2412979.3700000034</v>
      </c>
      <c r="X206" s="31">
        <f t="shared" si="22"/>
        <v>6.0319698262482735</v>
      </c>
    </row>
    <row r="207" spans="1:24" ht="13.5">
      <c r="A207" s="32" t="s">
        <v>250</v>
      </c>
      <c r="B207" s="32">
        <v>1000000</v>
      </c>
      <c r="C207" s="32"/>
      <c r="D207" s="32">
        <v>0</v>
      </c>
      <c r="E207" s="34" t="s">
        <v>251</v>
      </c>
      <c r="F207" s="31">
        <v>780241105</v>
      </c>
      <c r="G207" s="31">
        <v>584866448</v>
      </c>
      <c r="H207" s="31">
        <v>195374657</v>
      </c>
      <c r="I207" s="31">
        <v>6030330</v>
      </c>
      <c r="J207" s="31">
        <v>786757034</v>
      </c>
      <c r="K207" s="31">
        <v>515174248</v>
      </c>
      <c r="L207" s="31">
        <v>747026875.69</v>
      </c>
      <c r="M207" s="31">
        <v>598202296.8</v>
      </c>
      <c r="N207" s="31">
        <v>148824578.89</v>
      </c>
      <c r="O207" s="31">
        <v>855993.37</v>
      </c>
      <c r="P207" s="31">
        <v>749749703.63</v>
      </c>
      <c r="Q207" s="31">
        <v>492762558.72</v>
      </c>
      <c r="R207" s="31">
        <v>0</v>
      </c>
      <c r="S207" s="31">
        <v>30947758.5</v>
      </c>
      <c r="T207" s="31">
        <f t="shared" si="18"/>
        <v>69692200</v>
      </c>
      <c r="U207" s="31">
        <f t="shared" si="19"/>
        <v>105439738.07999992</v>
      </c>
      <c r="V207" s="31">
        <f t="shared" si="20"/>
        <v>100639958.5</v>
      </c>
      <c r="W207" s="31">
        <f t="shared" si="21"/>
        <v>136387496.57999992</v>
      </c>
      <c r="X207" s="31">
        <f t="shared" si="22"/>
        <v>14.229170985557735</v>
      </c>
    </row>
  </sheetData>
  <sheetProtection/>
  <autoFilter ref="A8:X8"/>
  <mergeCells count="22">
    <mergeCell ref="M5:M6"/>
    <mergeCell ref="N5:N6"/>
    <mergeCell ref="Q5:Q6"/>
    <mergeCell ref="R4:R6"/>
    <mergeCell ref="C4:C7"/>
    <mergeCell ref="B4:B7"/>
    <mergeCell ref="A4:A7"/>
    <mergeCell ref="F4:F6"/>
    <mergeCell ref="J4:J6"/>
    <mergeCell ref="G5:G6"/>
    <mergeCell ref="H5:H6"/>
    <mergeCell ref="G4:I4"/>
    <mergeCell ref="S4:S6"/>
    <mergeCell ref="T4:U5"/>
    <mergeCell ref="V4:W5"/>
    <mergeCell ref="X4:X6"/>
    <mergeCell ref="E4:E7"/>
    <mergeCell ref="D4:D7"/>
    <mergeCell ref="K5:K6"/>
    <mergeCell ref="L4:L6"/>
    <mergeCell ref="M4:O4"/>
    <mergeCell ref="P4:P6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Joanna Michalak</cp:lastModifiedBy>
  <cp:lastPrinted>2016-08-11T08:19:40Z</cp:lastPrinted>
  <dcterms:created xsi:type="dcterms:W3CDTF">2008-02-27T07:21:19Z</dcterms:created>
  <dcterms:modified xsi:type="dcterms:W3CDTF">2016-08-11T08:40:03Z</dcterms:modified>
  <cp:category/>
  <cp:version/>
  <cp:contentType/>
  <cp:contentStatus/>
</cp:coreProperties>
</file>